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045AD701-CFF2-4038-90C1-E55B16DE5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2" i="1" l="1"/>
  <c r="C50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E43" i="1" s="1"/>
  <c r="C44" i="1"/>
  <c r="C45" i="1"/>
  <c r="C46" i="1"/>
  <c r="C47" i="1"/>
  <c r="C48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F43" i="1" l="1"/>
  <c r="E50" i="1"/>
  <c r="E27" i="1"/>
  <c r="E40" i="1"/>
  <c r="F46" i="1"/>
  <c r="E46" i="1"/>
  <c r="F40" i="1"/>
  <c r="F41" i="1"/>
  <c r="E41" i="1"/>
  <c r="E29" i="1"/>
  <c r="F29" i="1"/>
  <c r="F27" i="1"/>
  <c r="F50" i="1" l="1"/>
  <c r="E56" i="1"/>
  <c r="E55" i="1"/>
  <c r="F20" i="1"/>
  <c r="F9" i="1" l="1"/>
  <c r="F13" i="1"/>
  <c r="F14" i="1"/>
  <c r="F18" i="1"/>
  <c r="E20" i="1"/>
  <c r="D21" i="1"/>
  <c r="E45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5" i="1"/>
  <c r="F56" i="1"/>
  <c r="F54" i="1"/>
  <c r="E54" i="1"/>
  <c r="F32" i="1"/>
  <c r="F36" i="1"/>
  <c r="F42" i="1"/>
  <c r="E26" i="1"/>
  <c r="F52" i="1"/>
  <c r="E28" i="1"/>
  <c r="F30" i="1"/>
  <c r="E31" i="1"/>
  <c r="E32" i="1"/>
  <c r="E33" i="1"/>
  <c r="F34" i="1"/>
  <c r="E35" i="1"/>
  <c r="E36" i="1"/>
  <c r="F37" i="1"/>
  <c r="F38" i="1"/>
  <c r="E39" i="1"/>
  <c r="E42" i="1"/>
  <c r="E44" i="1"/>
  <c r="F47" i="1"/>
  <c r="E48" i="1"/>
  <c r="F26" i="1"/>
  <c r="F23" i="1"/>
  <c r="E24" i="1"/>
  <c r="F22" i="1"/>
  <c r="F5" i="1"/>
  <c r="F48" i="1" l="1"/>
  <c r="F35" i="1"/>
  <c r="E22" i="1"/>
  <c r="F24" i="1"/>
  <c r="F39" i="1"/>
  <c r="F31" i="1"/>
  <c r="E37" i="1"/>
  <c r="E47" i="1"/>
  <c r="E38" i="1"/>
  <c r="E34" i="1"/>
  <c r="E30" i="1"/>
  <c r="F44" i="1"/>
  <c r="F33" i="1"/>
  <c r="F28" i="1"/>
  <c r="E52" i="1"/>
  <c r="E23" i="1"/>
  <c r="E5" i="1"/>
  <c r="C21" i="1"/>
  <c r="C25" i="1"/>
  <c r="C49" i="1"/>
  <c r="C51" i="1" l="1"/>
  <c r="C53" i="1" s="1"/>
  <c r="B49" i="1"/>
  <c r="E49" i="1" l="1"/>
  <c r="D49" i="1"/>
  <c r="F49" i="1" l="1"/>
  <c r="B21" i="1"/>
  <c r="F21" i="1" l="1"/>
  <c r="E25" i="1" l="1"/>
  <c r="D25" i="1"/>
  <c r="F25" i="1" l="1"/>
  <c r="D51" i="1"/>
  <c r="B25" i="1"/>
  <c r="E51" i="1" l="1"/>
  <c r="F51" i="1"/>
  <c r="B51" i="1"/>
  <c r="B53" i="1" s="1"/>
  <c r="D53" i="1"/>
  <c r="F53" i="1" s="1"/>
  <c r="E21" i="1" l="1"/>
  <c r="E53" i="1"/>
</calcChain>
</file>

<file path=xl/sharedStrings.xml><?xml version="1.0" encoding="utf-8"?>
<sst xmlns="http://schemas.openxmlformats.org/spreadsheetml/2006/main" count="60" uniqueCount="60">
  <si>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</si>
  <si>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</si>
  <si>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</si>
  <si>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</si>
  <si>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</si>
  <si>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</si>
  <si>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</si>
  <si>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</si>
  <si>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</si>
  <si>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</si>
  <si>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</si>
  <si>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</si>
  <si>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</si>
  <si>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</si>
  <si>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</si>
  <si>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</si>
  <si>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</si>
  <si>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</si>
  <si>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</si>
  <si>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</si>
  <si>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</si>
  <si>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</si>
  <si>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</si>
  <si>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</si>
  <si>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</si>
  <si>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</si>
  <si>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</si>
  <si>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</si>
  <si>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</si>
  <si>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</si>
  <si>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</si>
  <si>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</si>
  <si>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</si>
  <si>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</si>
  <si>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</si>
  <si>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</si>
  <si>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</si>
  <si>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</si>
  <si>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</si>
  <si>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</si>
  <si>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</si>
  <si>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</si>
  <si>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</si>
  <si>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</si>
  <si>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</si>
  <si>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</si>
  <si>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</si>
  <si>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</si>
  <si>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</si>
  <si>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</si>
  <si>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</si>
  <si>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</si>
  <si>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</si>
  <si>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</si>
  <si>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</si>
  <si>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</si>
  <si>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</si>
  <si>
    <t>Valstybės vardu pasiskolintos lėšos socialinėms paslaugoms teikti</t>
  </si>
  <si>
    <t>RAJONO SAVIVALDYBĖS BIUDŽETO PAJAMŲ PLANO VYKDYMAS 2025 M. RUGSĖJO 30 D.</t>
  </si>
  <si>
    <t>Planas 9 mėnesiams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</si>
</sst>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" fontId="4" fillId="0" borderId="0" xfId="0" applyNumberFormat="1" applyFont="1"/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2" fontId="3" fillId="0" borderId="17" xfId="0" applyNumberFormat="1" applyFont="1" applyBorder="1"/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0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2" fontId="2" fillId="0" borderId="17" xfId="0" applyNumberFormat="1" applyFont="1" applyBorder="1"/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2" fillId="0" borderId="10" xfId="0" applyNumberFormat="1" applyFont="1" applyBorder="1"/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6" fillId="0" borderId="4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208" zoomScaleNormal="208" workbookViewId="0">
      <selection activeCell="H2" sqref="H2"/>
    </sheetView>
  </sheetViews>
  <sheetFormatPr defaultRowHeight="28.5" customHeight="1" x14ac:dyDescent="0.2"/>
  <cols>
    <col min="1" max="1" width="48.5703125" style="5" customWidth="1"/>
    <col min="2" max="2" width="12.140625" style="5" customWidth="1"/>
    <col min="3" max="3" width="10.5703125" style="23" customWidth="1"/>
    <col min="4" max="4" width="9.7109375" style="5" customWidth="1"/>
    <col min="5" max="5" width="9.140625" style="23" customWidth="1"/>
    <col min="6" max="6" width="8.7109375" style="23" customWidth="1"/>
    <col min="7" max="255" width="9.140625" style="5"/>
    <col min="256" max="256" width="40.5703125" style="5" customWidth="1"/>
    <col min="257" max="257" width="11.28515625" style="5" customWidth="1"/>
    <col min="258" max="258" width="14" style="5" customWidth="1"/>
    <col min="259" max="259" width="13" style="5" customWidth="1"/>
    <col min="260" max="260" width="11.5703125" style="5" customWidth="1"/>
    <col min="261" max="261" width="8.28515625" style="5" customWidth="1"/>
    <col min="262" max="511" width="9.140625" style="5"/>
    <col min="512" max="512" width="40.5703125" style="5" customWidth="1"/>
    <col min="513" max="513" width="11.28515625" style="5" customWidth="1"/>
    <col min="514" max="514" width="14" style="5" customWidth="1"/>
    <col min="515" max="515" width="13" style="5" customWidth="1"/>
    <col min="516" max="516" width="11.5703125" style="5" customWidth="1"/>
    <col min="517" max="517" width="8.28515625" style="5" customWidth="1"/>
    <col min="518" max="767" width="9.140625" style="5"/>
    <col min="768" max="768" width="40.5703125" style="5" customWidth="1"/>
    <col min="769" max="769" width="11.28515625" style="5" customWidth="1"/>
    <col min="770" max="770" width="14" style="5" customWidth="1"/>
    <col min="771" max="771" width="13" style="5" customWidth="1"/>
    <col min="772" max="772" width="11.5703125" style="5" customWidth="1"/>
    <col min="773" max="773" width="8.28515625" style="5" customWidth="1"/>
    <col min="774" max="1023" width="9.140625" style="5"/>
    <col min="1024" max="1024" width="40.5703125" style="5" customWidth="1"/>
    <col min="1025" max="1025" width="11.28515625" style="5" customWidth="1"/>
    <col min="1026" max="1026" width="14" style="5" customWidth="1"/>
    <col min="1027" max="1027" width="13" style="5" customWidth="1"/>
    <col min="1028" max="1028" width="11.5703125" style="5" customWidth="1"/>
    <col min="1029" max="1029" width="8.28515625" style="5" customWidth="1"/>
    <col min="1030" max="1279" width="9.140625" style="5"/>
    <col min="1280" max="1280" width="40.5703125" style="5" customWidth="1"/>
    <col min="1281" max="1281" width="11.28515625" style="5" customWidth="1"/>
    <col min="1282" max="1282" width="14" style="5" customWidth="1"/>
    <col min="1283" max="1283" width="13" style="5" customWidth="1"/>
    <col min="1284" max="1284" width="11.5703125" style="5" customWidth="1"/>
    <col min="1285" max="1285" width="8.28515625" style="5" customWidth="1"/>
    <col min="1286" max="1535" width="9.140625" style="5"/>
    <col min="1536" max="1536" width="40.5703125" style="5" customWidth="1"/>
    <col min="1537" max="1537" width="11.28515625" style="5" customWidth="1"/>
    <col min="1538" max="1538" width="14" style="5" customWidth="1"/>
    <col min="1539" max="1539" width="13" style="5" customWidth="1"/>
    <col min="1540" max="1540" width="11.5703125" style="5" customWidth="1"/>
    <col min="1541" max="1541" width="8.28515625" style="5" customWidth="1"/>
    <col min="1542" max="1791" width="9.140625" style="5"/>
    <col min="1792" max="1792" width="40.5703125" style="5" customWidth="1"/>
    <col min="1793" max="1793" width="11.28515625" style="5" customWidth="1"/>
    <col min="1794" max="1794" width="14" style="5" customWidth="1"/>
    <col min="1795" max="1795" width="13" style="5" customWidth="1"/>
    <col min="1796" max="1796" width="11.5703125" style="5" customWidth="1"/>
    <col min="1797" max="1797" width="8.28515625" style="5" customWidth="1"/>
    <col min="1798" max="2047" width="9.140625" style="5"/>
    <col min="2048" max="2048" width="40.5703125" style="5" customWidth="1"/>
    <col min="2049" max="2049" width="11.28515625" style="5" customWidth="1"/>
    <col min="2050" max="2050" width="14" style="5" customWidth="1"/>
    <col min="2051" max="2051" width="13" style="5" customWidth="1"/>
    <col min="2052" max="2052" width="11.5703125" style="5" customWidth="1"/>
    <col min="2053" max="2053" width="8.28515625" style="5" customWidth="1"/>
    <col min="2054" max="2303" width="9.140625" style="5"/>
    <col min="2304" max="2304" width="40.5703125" style="5" customWidth="1"/>
    <col min="2305" max="2305" width="11.28515625" style="5" customWidth="1"/>
    <col min="2306" max="2306" width="14" style="5" customWidth="1"/>
    <col min="2307" max="2307" width="13" style="5" customWidth="1"/>
    <col min="2308" max="2308" width="11.5703125" style="5" customWidth="1"/>
    <col min="2309" max="2309" width="8.28515625" style="5" customWidth="1"/>
    <col min="2310" max="2559" width="9.140625" style="5"/>
    <col min="2560" max="2560" width="40.5703125" style="5" customWidth="1"/>
    <col min="2561" max="2561" width="11.28515625" style="5" customWidth="1"/>
    <col min="2562" max="2562" width="14" style="5" customWidth="1"/>
    <col min="2563" max="2563" width="13" style="5" customWidth="1"/>
    <col min="2564" max="2564" width="11.5703125" style="5" customWidth="1"/>
    <col min="2565" max="2565" width="8.28515625" style="5" customWidth="1"/>
    <col min="2566" max="2815" width="9.140625" style="5"/>
    <col min="2816" max="2816" width="40.5703125" style="5" customWidth="1"/>
    <col min="2817" max="2817" width="11.28515625" style="5" customWidth="1"/>
    <col min="2818" max="2818" width="14" style="5" customWidth="1"/>
    <col min="2819" max="2819" width="13" style="5" customWidth="1"/>
    <col min="2820" max="2820" width="11.5703125" style="5" customWidth="1"/>
    <col min="2821" max="2821" width="8.28515625" style="5" customWidth="1"/>
    <col min="2822" max="3071" width="9.140625" style="5"/>
    <col min="3072" max="3072" width="40.5703125" style="5" customWidth="1"/>
    <col min="3073" max="3073" width="11.28515625" style="5" customWidth="1"/>
    <col min="3074" max="3074" width="14" style="5" customWidth="1"/>
    <col min="3075" max="3075" width="13" style="5" customWidth="1"/>
    <col min="3076" max="3076" width="11.5703125" style="5" customWidth="1"/>
    <col min="3077" max="3077" width="8.28515625" style="5" customWidth="1"/>
    <col min="3078" max="3327" width="9.140625" style="5"/>
    <col min="3328" max="3328" width="40.5703125" style="5" customWidth="1"/>
    <col min="3329" max="3329" width="11.28515625" style="5" customWidth="1"/>
    <col min="3330" max="3330" width="14" style="5" customWidth="1"/>
    <col min="3331" max="3331" width="13" style="5" customWidth="1"/>
    <col min="3332" max="3332" width="11.5703125" style="5" customWidth="1"/>
    <col min="3333" max="3333" width="8.28515625" style="5" customWidth="1"/>
    <col min="3334" max="3583" width="9.140625" style="5"/>
    <col min="3584" max="3584" width="40.5703125" style="5" customWidth="1"/>
    <col min="3585" max="3585" width="11.28515625" style="5" customWidth="1"/>
    <col min="3586" max="3586" width="14" style="5" customWidth="1"/>
    <col min="3587" max="3587" width="13" style="5" customWidth="1"/>
    <col min="3588" max="3588" width="11.5703125" style="5" customWidth="1"/>
    <col min="3589" max="3589" width="8.28515625" style="5" customWidth="1"/>
    <col min="3590" max="3839" width="9.140625" style="5"/>
    <col min="3840" max="3840" width="40.5703125" style="5" customWidth="1"/>
    <col min="3841" max="3841" width="11.28515625" style="5" customWidth="1"/>
    <col min="3842" max="3842" width="14" style="5" customWidth="1"/>
    <col min="3843" max="3843" width="13" style="5" customWidth="1"/>
    <col min="3844" max="3844" width="11.5703125" style="5" customWidth="1"/>
    <col min="3845" max="3845" width="8.28515625" style="5" customWidth="1"/>
    <col min="3846" max="4095" width="9.140625" style="5"/>
    <col min="4096" max="4096" width="40.5703125" style="5" customWidth="1"/>
    <col min="4097" max="4097" width="11.28515625" style="5" customWidth="1"/>
    <col min="4098" max="4098" width="14" style="5" customWidth="1"/>
    <col min="4099" max="4099" width="13" style="5" customWidth="1"/>
    <col min="4100" max="4100" width="11.5703125" style="5" customWidth="1"/>
    <col min="4101" max="4101" width="8.28515625" style="5" customWidth="1"/>
    <col min="4102" max="4351" width="9.140625" style="5"/>
    <col min="4352" max="4352" width="40.5703125" style="5" customWidth="1"/>
    <col min="4353" max="4353" width="11.28515625" style="5" customWidth="1"/>
    <col min="4354" max="4354" width="14" style="5" customWidth="1"/>
    <col min="4355" max="4355" width="13" style="5" customWidth="1"/>
    <col min="4356" max="4356" width="11.5703125" style="5" customWidth="1"/>
    <col min="4357" max="4357" width="8.28515625" style="5" customWidth="1"/>
    <col min="4358" max="4607" width="9.140625" style="5"/>
    <col min="4608" max="4608" width="40.5703125" style="5" customWidth="1"/>
    <col min="4609" max="4609" width="11.28515625" style="5" customWidth="1"/>
    <col min="4610" max="4610" width="14" style="5" customWidth="1"/>
    <col min="4611" max="4611" width="13" style="5" customWidth="1"/>
    <col min="4612" max="4612" width="11.5703125" style="5" customWidth="1"/>
    <col min="4613" max="4613" width="8.28515625" style="5" customWidth="1"/>
    <col min="4614" max="4863" width="9.140625" style="5"/>
    <col min="4864" max="4864" width="40.5703125" style="5" customWidth="1"/>
    <col min="4865" max="4865" width="11.28515625" style="5" customWidth="1"/>
    <col min="4866" max="4866" width="14" style="5" customWidth="1"/>
    <col min="4867" max="4867" width="13" style="5" customWidth="1"/>
    <col min="4868" max="4868" width="11.5703125" style="5" customWidth="1"/>
    <col min="4869" max="4869" width="8.28515625" style="5" customWidth="1"/>
    <col min="4870" max="5119" width="9.140625" style="5"/>
    <col min="5120" max="5120" width="40.5703125" style="5" customWidth="1"/>
    <col min="5121" max="5121" width="11.28515625" style="5" customWidth="1"/>
    <col min="5122" max="5122" width="14" style="5" customWidth="1"/>
    <col min="5123" max="5123" width="13" style="5" customWidth="1"/>
    <col min="5124" max="5124" width="11.5703125" style="5" customWidth="1"/>
    <col min="5125" max="5125" width="8.28515625" style="5" customWidth="1"/>
    <col min="5126" max="5375" width="9.140625" style="5"/>
    <col min="5376" max="5376" width="40.5703125" style="5" customWidth="1"/>
    <col min="5377" max="5377" width="11.28515625" style="5" customWidth="1"/>
    <col min="5378" max="5378" width="14" style="5" customWidth="1"/>
    <col min="5379" max="5379" width="13" style="5" customWidth="1"/>
    <col min="5380" max="5380" width="11.5703125" style="5" customWidth="1"/>
    <col min="5381" max="5381" width="8.28515625" style="5" customWidth="1"/>
    <col min="5382" max="5631" width="9.140625" style="5"/>
    <col min="5632" max="5632" width="40.5703125" style="5" customWidth="1"/>
    <col min="5633" max="5633" width="11.28515625" style="5" customWidth="1"/>
    <col min="5634" max="5634" width="14" style="5" customWidth="1"/>
    <col min="5635" max="5635" width="13" style="5" customWidth="1"/>
    <col min="5636" max="5636" width="11.5703125" style="5" customWidth="1"/>
    <col min="5637" max="5637" width="8.28515625" style="5" customWidth="1"/>
    <col min="5638" max="5887" width="9.140625" style="5"/>
    <col min="5888" max="5888" width="40.5703125" style="5" customWidth="1"/>
    <col min="5889" max="5889" width="11.28515625" style="5" customWidth="1"/>
    <col min="5890" max="5890" width="14" style="5" customWidth="1"/>
    <col min="5891" max="5891" width="13" style="5" customWidth="1"/>
    <col min="5892" max="5892" width="11.5703125" style="5" customWidth="1"/>
    <col min="5893" max="5893" width="8.28515625" style="5" customWidth="1"/>
    <col min="5894" max="6143" width="9.140625" style="5"/>
    <col min="6144" max="6144" width="40.5703125" style="5" customWidth="1"/>
    <col min="6145" max="6145" width="11.28515625" style="5" customWidth="1"/>
    <col min="6146" max="6146" width="14" style="5" customWidth="1"/>
    <col min="6147" max="6147" width="13" style="5" customWidth="1"/>
    <col min="6148" max="6148" width="11.5703125" style="5" customWidth="1"/>
    <col min="6149" max="6149" width="8.28515625" style="5" customWidth="1"/>
    <col min="6150" max="6399" width="9.140625" style="5"/>
    <col min="6400" max="6400" width="40.5703125" style="5" customWidth="1"/>
    <col min="6401" max="6401" width="11.28515625" style="5" customWidth="1"/>
    <col min="6402" max="6402" width="14" style="5" customWidth="1"/>
    <col min="6403" max="6403" width="13" style="5" customWidth="1"/>
    <col min="6404" max="6404" width="11.5703125" style="5" customWidth="1"/>
    <col min="6405" max="6405" width="8.28515625" style="5" customWidth="1"/>
    <col min="6406" max="6655" width="9.140625" style="5"/>
    <col min="6656" max="6656" width="40.5703125" style="5" customWidth="1"/>
    <col min="6657" max="6657" width="11.28515625" style="5" customWidth="1"/>
    <col min="6658" max="6658" width="14" style="5" customWidth="1"/>
    <col min="6659" max="6659" width="13" style="5" customWidth="1"/>
    <col min="6660" max="6660" width="11.5703125" style="5" customWidth="1"/>
    <col min="6661" max="6661" width="8.28515625" style="5" customWidth="1"/>
    <col min="6662" max="6911" width="9.140625" style="5"/>
    <col min="6912" max="6912" width="40.5703125" style="5" customWidth="1"/>
    <col min="6913" max="6913" width="11.28515625" style="5" customWidth="1"/>
    <col min="6914" max="6914" width="14" style="5" customWidth="1"/>
    <col min="6915" max="6915" width="13" style="5" customWidth="1"/>
    <col min="6916" max="6916" width="11.5703125" style="5" customWidth="1"/>
    <col min="6917" max="6917" width="8.28515625" style="5" customWidth="1"/>
    <col min="6918" max="7167" width="9.140625" style="5"/>
    <col min="7168" max="7168" width="40.5703125" style="5" customWidth="1"/>
    <col min="7169" max="7169" width="11.28515625" style="5" customWidth="1"/>
    <col min="7170" max="7170" width="14" style="5" customWidth="1"/>
    <col min="7171" max="7171" width="13" style="5" customWidth="1"/>
    <col min="7172" max="7172" width="11.5703125" style="5" customWidth="1"/>
    <col min="7173" max="7173" width="8.28515625" style="5" customWidth="1"/>
    <col min="7174" max="7423" width="9.140625" style="5"/>
    <col min="7424" max="7424" width="40.5703125" style="5" customWidth="1"/>
    <col min="7425" max="7425" width="11.28515625" style="5" customWidth="1"/>
    <col min="7426" max="7426" width="14" style="5" customWidth="1"/>
    <col min="7427" max="7427" width="13" style="5" customWidth="1"/>
    <col min="7428" max="7428" width="11.5703125" style="5" customWidth="1"/>
    <col min="7429" max="7429" width="8.28515625" style="5" customWidth="1"/>
    <col min="7430" max="7679" width="9.140625" style="5"/>
    <col min="7680" max="7680" width="40.5703125" style="5" customWidth="1"/>
    <col min="7681" max="7681" width="11.28515625" style="5" customWidth="1"/>
    <col min="7682" max="7682" width="14" style="5" customWidth="1"/>
    <col min="7683" max="7683" width="13" style="5" customWidth="1"/>
    <col min="7684" max="7684" width="11.5703125" style="5" customWidth="1"/>
    <col min="7685" max="7685" width="8.28515625" style="5" customWidth="1"/>
    <col min="7686" max="7935" width="9.140625" style="5"/>
    <col min="7936" max="7936" width="40.5703125" style="5" customWidth="1"/>
    <col min="7937" max="7937" width="11.28515625" style="5" customWidth="1"/>
    <col min="7938" max="7938" width="14" style="5" customWidth="1"/>
    <col min="7939" max="7939" width="13" style="5" customWidth="1"/>
    <col min="7940" max="7940" width="11.5703125" style="5" customWidth="1"/>
    <col min="7941" max="7941" width="8.28515625" style="5" customWidth="1"/>
    <col min="7942" max="8191" width="9.140625" style="5"/>
    <col min="8192" max="8192" width="40.5703125" style="5" customWidth="1"/>
    <col min="8193" max="8193" width="11.28515625" style="5" customWidth="1"/>
    <col min="8194" max="8194" width="14" style="5" customWidth="1"/>
    <col min="8195" max="8195" width="13" style="5" customWidth="1"/>
    <col min="8196" max="8196" width="11.5703125" style="5" customWidth="1"/>
    <col min="8197" max="8197" width="8.28515625" style="5" customWidth="1"/>
    <col min="8198" max="8447" width="9.140625" style="5"/>
    <col min="8448" max="8448" width="40.5703125" style="5" customWidth="1"/>
    <col min="8449" max="8449" width="11.28515625" style="5" customWidth="1"/>
    <col min="8450" max="8450" width="14" style="5" customWidth="1"/>
    <col min="8451" max="8451" width="13" style="5" customWidth="1"/>
    <col min="8452" max="8452" width="11.5703125" style="5" customWidth="1"/>
    <col min="8453" max="8453" width="8.28515625" style="5" customWidth="1"/>
    <col min="8454" max="8703" width="9.140625" style="5"/>
    <col min="8704" max="8704" width="40.5703125" style="5" customWidth="1"/>
    <col min="8705" max="8705" width="11.28515625" style="5" customWidth="1"/>
    <col min="8706" max="8706" width="14" style="5" customWidth="1"/>
    <col min="8707" max="8707" width="13" style="5" customWidth="1"/>
    <col min="8708" max="8708" width="11.5703125" style="5" customWidth="1"/>
    <col min="8709" max="8709" width="8.28515625" style="5" customWidth="1"/>
    <col min="8710" max="8959" width="9.140625" style="5"/>
    <col min="8960" max="8960" width="40.5703125" style="5" customWidth="1"/>
    <col min="8961" max="8961" width="11.28515625" style="5" customWidth="1"/>
    <col min="8962" max="8962" width="14" style="5" customWidth="1"/>
    <col min="8963" max="8963" width="13" style="5" customWidth="1"/>
    <col min="8964" max="8964" width="11.5703125" style="5" customWidth="1"/>
    <col min="8965" max="8965" width="8.28515625" style="5" customWidth="1"/>
    <col min="8966" max="9215" width="9.140625" style="5"/>
    <col min="9216" max="9216" width="40.5703125" style="5" customWidth="1"/>
    <col min="9217" max="9217" width="11.28515625" style="5" customWidth="1"/>
    <col min="9218" max="9218" width="14" style="5" customWidth="1"/>
    <col min="9219" max="9219" width="13" style="5" customWidth="1"/>
    <col min="9220" max="9220" width="11.5703125" style="5" customWidth="1"/>
    <col min="9221" max="9221" width="8.28515625" style="5" customWidth="1"/>
    <col min="9222" max="9471" width="9.140625" style="5"/>
    <col min="9472" max="9472" width="40.5703125" style="5" customWidth="1"/>
    <col min="9473" max="9473" width="11.28515625" style="5" customWidth="1"/>
    <col min="9474" max="9474" width="14" style="5" customWidth="1"/>
    <col min="9475" max="9475" width="13" style="5" customWidth="1"/>
    <col min="9476" max="9476" width="11.5703125" style="5" customWidth="1"/>
    <col min="9477" max="9477" width="8.28515625" style="5" customWidth="1"/>
    <col min="9478" max="9727" width="9.140625" style="5"/>
    <col min="9728" max="9728" width="40.5703125" style="5" customWidth="1"/>
    <col min="9729" max="9729" width="11.28515625" style="5" customWidth="1"/>
    <col min="9730" max="9730" width="14" style="5" customWidth="1"/>
    <col min="9731" max="9731" width="13" style="5" customWidth="1"/>
    <col min="9732" max="9732" width="11.5703125" style="5" customWidth="1"/>
    <col min="9733" max="9733" width="8.28515625" style="5" customWidth="1"/>
    <col min="9734" max="9983" width="9.140625" style="5"/>
    <col min="9984" max="9984" width="40.5703125" style="5" customWidth="1"/>
    <col min="9985" max="9985" width="11.28515625" style="5" customWidth="1"/>
    <col min="9986" max="9986" width="14" style="5" customWidth="1"/>
    <col min="9987" max="9987" width="13" style="5" customWidth="1"/>
    <col min="9988" max="9988" width="11.5703125" style="5" customWidth="1"/>
    <col min="9989" max="9989" width="8.28515625" style="5" customWidth="1"/>
    <col min="9990" max="10239" width="9.140625" style="5"/>
    <col min="10240" max="10240" width="40.5703125" style="5" customWidth="1"/>
    <col min="10241" max="10241" width="11.28515625" style="5" customWidth="1"/>
    <col min="10242" max="10242" width="14" style="5" customWidth="1"/>
    <col min="10243" max="10243" width="13" style="5" customWidth="1"/>
    <col min="10244" max="10244" width="11.5703125" style="5" customWidth="1"/>
    <col min="10245" max="10245" width="8.28515625" style="5" customWidth="1"/>
    <col min="10246" max="10495" width="9.140625" style="5"/>
    <col min="10496" max="10496" width="40.5703125" style="5" customWidth="1"/>
    <col min="10497" max="10497" width="11.28515625" style="5" customWidth="1"/>
    <col min="10498" max="10498" width="14" style="5" customWidth="1"/>
    <col min="10499" max="10499" width="13" style="5" customWidth="1"/>
    <col min="10500" max="10500" width="11.5703125" style="5" customWidth="1"/>
    <col min="10501" max="10501" width="8.28515625" style="5" customWidth="1"/>
    <col min="10502" max="10751" width="9.140625" style="5"/>
    <col min="10752" max="10752" width="40.5703125" style="5" customWidth="1"/>
    <col min="10753" max="10753" width="11.28515625" style="5" customWidth="1"/>
    <col min="10754" max="10754" width="14" style="5" customWidth="1"/>
    <col min="10755" max="10755" width="13" style="5" customWidth="1"/>
    <col min="10756" max="10756" width="11.5703125" style="5" customWidth="1"/>
    <col min="10757" max="10757" width="8.28515625" style="5" customWidth="1"/>
    <col min="10758" max="11007" width="9.140625" style="5"/>
    <col min="11008" max="11008" width="40.5703125" style="5" customWidth="1"/>
    <col min="11009" max="11009" width="11.28515625" style="5" customWidth="1"/>
    <col min="11010" max="11010" width="14" style="5" customWidth="1"/>
    <col min="11011" max="11011" width="13" style="5" customWidth="1"/>
    <col min="11012" max="11012" width="11.5703125" style="5" customWidth="1"/>
    <col min="11013" max="11013" width="8.28515625" style="5" customWidth="1"/>
    <col min="11014" max="11263" width="9.140625" style="5"/>
    <col min="11264" max="11264" width="40.5703125" style="5" customWidth="1"/>
    <col min="11265" max="11265" width="11.28515625" style="5" customWidth="1"/>
    <col min="11266" max="11266" width="14" style="5" customWidth="1"/>
    <col min="11267" max="11267" width="13" style="5" customWidth="1"/>
    <col min="11268" max="11268" width="11.5703125" style="5" customWidth="1"/>
    <col min="11269" max="11269" width="8.28515625" style="5" customWidth="1"/>
    <col min="11270" max="11519" width="9.140625" style="5"/>
    <col min="11520" max="11520" width="40.5703125" style="5" customWidth="1"/>
    <col min="11521" max="11521" width="11.28515625" style="5" customWidth="1"/>
    <col min="11522" max="11522" width="14" style="5" customWidth="1"/>
    <col min="11523" max="11523" width="13" style="5" customWidth="1"/>
    <col min="11524" max="11524" width="11.5703125" style="5" customWidth="1"/>
    <col min="11525" max="11525" width="8.28515625" style="5" customWidth="1"/>
    <col min="11526" max="11775" width="9.140625" style="5"/>
    <col min="11776" max="11776" width="40.5703125" style="5" customWidth="1"/>
    <col min="11777" max="11777" width="11.28515625" style="5" customWidth="1"/>
    <col min="11778" max="11778" width="14" style="5" customWidth="1"/>
    <col min="11779" max="11779" width="13" style="5" customWidth="1"/>
    <col min="11780" max="11780" width="11.5703125" style="5" customWidth="1"/>
    <col min="11781" max="11781" width="8.28515625" style="5" customWidth="1"/>
    <col min="11782" max="12031" width="9.140625" style="5"/>
    <col min="12032" max="12032" width="40.5703125" style="5" customWidth="1"/>
    <col min="12033" max="12033" width="11.28515625" style="5" customWidth="1"/>
    <col min="12034" max="12034" width="14" style="5" customWidth="1"/>
    <col min="12035" max="12035" width="13" style="5" customWidth="1"/>
    <col min="12036" max="12036" width="11.5703125" style="5" customWidth="1"/>
    <col min="12037" max="12037" width="8.28515625" style="5" customWidth="1"/>
    <col min="12038" max="12287" width="9.140625" style="5"/>
    <col min="12288" max="12288" width="40.5703125" style="5" customWidth="1"/>
    <col min="12289" max="12289" width="11.28515625" style="5" customWidth="1"/>
    <col min="12290" max="12290" width="14" style="5" customWidth="1"/>
    <col min="12291" max="12291" width="13" style="5" customWidth="1"/>
    <col min="12292" max="12292" width="11.5703125" style="5" customWidth="1"/>
    <col min="12293" max="12293" width="8.28515625" style="5" customWidth="1"/>
    <col min="12294" max="12543" width="9.140625" style="5"/>
    <col min="12544" max="12544" width="40.5703125" style="5" customWidth="1"/>
    <col min="12545" max="12545" width="11.28515625" style="5" customWidth="1"/>
    <col min="12546" max="12546" width="14" style="5" customWidth="1"/>
    <col min="12547" max="12547" width="13" style="5" customWidth="1"/>
    <col min="12548" max="12548" width="11.5703125" style="5" customWidth="1"/>
    <col min="12549" max="12549" width="8.28515625" style="5" customWidth="1"/>
    <col min="12550" max="12799" width="9.140625" style="5"/>
    <col min="12800" max="12800" width="40.5703125" style="5" customWidth="1"/>
    <col min="12801" max="12801" width="11.28515625" style="5" customWidth="1"/>
    <col min="12802" max="12802" width="14" style="5" customWidth="1"/>
    <col min="12803" max="12803" width="13" style="5" customWidth="1"/>
    <col min="12804" max="12804" width="11.5703125" style="5" customWidth="1"/>
    <col min="12805" max="12805" width="8.28515625" style="5" customWidth="1"/>
    <col min="12806" max="13055" width="9.140625" style="5"/>
    <col min="13056" max="13056" width="40.5703125" style="5" customWidth="1"/>
    <col min="13057" max="13057" width="11.28515625" style="5" customWidth="1"/>
    <col min="13058" max="13058" width="14" style="5" customWidth="1"/>
    <col min="13059" max="13059" width="13" style="5" customWidth="1"/>
    <col min="13060" max="13060" width="11.5703125" style="5" customWidth="1"/>
    <col min="13061" max="13061" width="8.28515625" style="5" customWidth="1"/>
    <col min="13062" max="13311" width="9.140625" style="5"/>
    <col min="13312" max="13312" width="40.5703125" style="5" customWidth="1"/>
    <col min="13313" max="13313" width="11.28515625" style="5" customWidth="1"/>
    <col min="13314" max="13314" width="14" style="5" customWidth="1"/>
    <col min="13315" max="13315" width="13" style="5" customWidth="1"/>
    <col min="13316" max="13316" width="11.5703125" style="5" customWidth="1"/>
    <col min="13317" max="13317" width="8.28515625" style="5" customWidth="1"/>
    <col min="13318" max="13567" width="9.140625" style="5"/>
    <col min="13568" max="13568" width="40.5703125" style="5" customWidth="1"/>
    <col min="13569" max="13569" width="11.28515625" style="5" customWidth="1"/>
    <col min="13570" max="13570" width="14" style="5" customWidth="1"/>
    <col min="13571" max="13571" width="13" style="5" customWidth="1"/>
    <col min="13572" max="13572" width="11.5703125" style="5" customWidth="1"/>
    <col min="13573" max="13573" width="8.28515625" style="5" customWidth="1"/>
    <col min="13574" max="13823" width="9.140625" style="5"/>
    <col min="13824" max="13824" width="40.5703125" style="5" customWidth="1"/>
    <col min="13825" max="13825" width="11.28515625" style="5" customWidth="1"/>
    <col min="13826" max="13826" width="14" style="5" customWidth="1"/>
    <col min="13827" max="13827" width="13" style="5" customWidth="1"/>
    <col min="13828" max="13828" width="11.5703125" style="5" customWidth="1"/>
    <col min="13829" max="13829" width="8.28515625" style="5" customWidth="1"/>
    <col min="13830" max="14079" width="9.140625" style="5"/>
    <col min="14080" max="14080" width="40.5703125" style="5" customWidth="1"/>
    <col min="14081" max="14081" width="11.28515625" style="5" customWidth="1"/>
    <col min="14082" max="14082" width="14" style="5" customWidth="1"/>
    <col min="14083" max="14083" width="13" style="5" customWidth="1"/>
    <col min="14084" max="14084" width="11.5703125" style="5" customWidth="1"/>
    <col min="14085" max="14085" width="8.28515625" style="5" customWidth="1"/>
    <col min="14086" max="14335" width="9.140625" style="5"/>
    <col min="14336" max="14336" width="40.5703125" style="5" customWidth="1"/>
    <col min="14337" max="14337" width="11.28515625" style="5" customWidth="1"/>
    <col min="14338" max="14338" width="14" style="5" customWidth="1"/>
    <col min="14339" max="14339" width="13" style="5" customWidth="1"/>
    <col min="14340" max="14340" width="11.5703125" style="5" customWidth="1"/>
    <col min="14341" max="14341" width="8.28515625" style="5" customWidth="1"/>
    <col min="14342" max="14591" width="9.140625" style="5"/>
    <col min="14592" max="14592" width="40.5703125" style="5" customWidth="1"/>
    <col min="14593" max="14593" width="11.28515625" style="5" customWidth="1"/>
    <col min="14594" max="14594" width="14" style="5" customWidth="1"/>
    <col min="14595" max="14595" width="13" style="5" customWidth="1"/>
    <col min="14596" max="14596" width="11.5703125" style="5" customWidth="1"/>
    <col min="14597" max="14597" width="8.28515625" style="5" customWidth="1"/>
    <col min="14598" max="14847" width="9.140625" style="5"/>
    <col min="14848" max="14848" width="40.5703125" style="5" customWidth="1"/>
    <col min="14849" max="14849" width="11.28515625" style="5" customWidth="1"/>
    <col min="14850" max="14850" width="14" style="5" customWidth="1"/>
    <col min="14851" max="14851" width="13" style="5" customWidth="1"/>
    <col min="14852" max="14852" width="11.5703125" style="5" customWidth="1"/>
    <col min="14853" max="14853" width="8.28515625" style="5" customWidth="1"/>
    <col min="14854" max="15103" width="9.140625" style="5"/>
    <col min="15104" max="15104" width="40.5703125" style="5" customWidth="1"/>
    <col min="15105" max="15105" width="11.28515625" style="5" customWidth="1"/>
    <col min="15106" max="15106" width="14" style="5" customWidth="1"/>
    <col min="15107" max="15107" width="13" style="5" customWidth="1"/>
    <col min="15108" max="15108" width="11.5703125" style="5" customWidth="1"/>
    <col min="15109" max="15109" width="8.28515625" style="5" customWidth="1"/>
    <col min="15110" max="15359" width="9.140625" style="5"/>
    <col min="15360" max="15360" width="40.5703125" style="5" customWidth="1"/>
    <col min="15361" max="15361" width="11.28515625" style="5" customWidth="1"/>
    <col min="15362" max="15362" width="14" style="5" customWidth="1"/>
    <col min="15363" max="15363" width="13" style="5" customWidth="1"/>
    <col min="15364" max="15364" width="11.5703125" style="5" customWidth="1"/>
    <col min="15365" max="15365" width="8.28515625" style="5" customWidth="1"/>
    <col min="15366" max="15615" width="9.140625" style="5"/>
    <col min="15616" max="15616" width="40.5703125" style="5" customWidth="1"/>
    <col min="15617" max="15617" width="11.28515625" style="5" customWidth="1"/>
    <col min="15618" max="15618" width="14" style="5" customWidth="1"/>
    <col min="15619" max="15619" width="13" style="5" customWidth="1"/>
    <col min="15620" max="15620" width="11.5703125" style="5" customWidth="1"/>
    <col min="15621" max="15621" width="8.28515625" style="5" customWidth="1"/>
    <col min="15622" max="15871" width="9.140625" style="5"/>
    <col min="15872" max="15872" width="40.5703125" style="5" customWidth="1"/>
    <col min="15873" max="15873" width="11.28515625" style="5" customWidth="1"/>
    <col min="15874" max="15874" width="14" style="5" customWidth="1"/>
    <col min="15875" max="15875" width="13" style="5" customWidth="1"/>
    <col min="15876" max="15876" width="11.5703125" style="5" customWidth="1"/>
    <col min="15877" max="15877" width="8.28515625" style="5" customWidth="1"/>
    <col min="15878" max="16127" width="9.140625" style="5"/>
    <col min="16128" max="16128" width="40.5703125" style="5" customWidth="1"/>
    <col min="16129" max="16129" width="11.28515625" style="5" customWidth="1"/>
    <col min="16130" max="16130" width="14" style="5" customWidth="1"/>
    <col min="16131" max="16131" width="13" style="5" customWidth="1"/>
    <col min="16132" max="16132" width="11.5703125" style="5" customWidth="1"/>
    <col min="16133" max="16133" width="8.28515625" style="5" customWidth="1"/>
    <col min="16134" max="16384" width="9.140625" style="5"/>
  </cols>
  <sheetData>
    <row r="1" spans="1:6" s="4" customFormat="1" ht="28.5" customHeight="1" x14ac:dyDescent="0.2">
      <c r="A1" s="71" t="s">
        <v>58</v>
      </c>
      <c r="B1" s="71"/>
      <c r="C1" s="71"/>
      <c r="D1" s="71"/>
      <c r="E1" s="71"/>
      <c r="F1" s="71"/>
    </row>
    <row r="2" spans="1:6" s="4" customFormat="1" ht="17.25" customHeight="1" x14ac:dyDescent="0.2">
      <c r="A2" s="1"/>
      <c r="B2" s="5"/>
      <c r="C2" s="23"/>
      <c r="D2" s="5"/>
      <c r="E2" s="23"/>
      <c r="F2" s="29" t="s">
        <v>0</v>
      </c>
    </row>
    <row r="3" spans="1:6" s="4" customFormat="1" ht="18" customHeight="1" x14ac:dyDescent="0.2">
      <c r="A3" s="72" t="s">
        <v>1</v>
      </c>
      <c r="B3" s="72" t="s">
        <v>44</v>
      </c>
      <c r="C3" s="73" t="s">
        <v>59</v>
      </c>
      <c r="D3" s="72" t="s">
        <v>2</v>
      </c>
      <c r="E3" s="72" t="s">
        <v>3</v>
      </c>
      <c r="F3" s="72"/>
    </row>
    <row r="4" spans="1:6" s="4" customFormat="1" ht="18" customHeight="1" x14ac:dyDescent="0.2">
      <c r="A4" s="72"/>
      <c r="B4" s="72"/>
      <c r="C4" s="74"/>
      <c r="D4" s="72"/>
      <c r="E4" s="51"/>
      <c r="F4" s="30" t="s">
        <v>33</v>
      </c>
    </row>
    <row r="5" spans="1:6" s="4" customFormat="1" ht="14.25" customHeight="1" x14ac:dyDescent="0.2">
      <c r="A5" s="6" t="s">
        <v>4</v>
      </c>
      <c r="B5" s="7">
        <v>31427</v>
      </c>
      <c r="C5" s="8">
        <f>SUM(B5/12*9)</f>
        <v>23570.25</v>
      </c>
      <c r="D5" s="7">
        <v>22373.705000000002</v>
      </c>
      <c r="E5" s="8">
        <f>SUM(D5-C5)</f>
        <v>-1196.5449999999983</v>
      </c>
      <c r="F5" s="8">
        <f>SUM(D5/C5*100)</f>
        <v>94.923494659581479</v>
      </c>
    </row>
    <row r="6" spans="1:6" s="4" customFormat="1" ht="11.25" customHeight="1" x14ac:dyDescent="0.2">
      <c r="A6" s="6" t="s">
        <v>5</v>
      </c>
      <c r="B6" s="7">
        <v>1200</v>
      </c>
      <c r="C6" s="8">
        <f t="shared" ref="C6:C20" si="0">SUM(B6/12*9)</f>
        <v>900</v>
      </c>
      <c r="D6" s="7">
        <v>37.362499999999997</v>
      </c>
      <c r="E6" s="8">
        <f t="shared" ref="E6:E20" si="1">SUM(D6-C6)</f>
        <v>-862.63750000000005</v>
      </c>
      <c r="F6" s="8">
        <f t="shared" ref="F6:F20" si="2">SUM(D6/C6*100)</f>
        <v>4.1513888888888886</v>
      </c>
    </row>
    <row r="7" spans="1:6" s="4" customFormat="1" ht="12" customHeight="1" x14ac:dyDescent="0.2">
      <c r="A7" s="6" t="s">
        <v>6</v>
      </c>
      <c r="B7" s="7">
        <v>550</v>
      </c>
      <c r="C7" s="8">
        <f t="shared" si="0"/>
        <v>412.5</v>
      </c>
      <c r="D7" s="7">
        <v>100.97199999999999</v>
      </c>
      <c r="E7" s="8">
        <f t="shared" si="1"/>
        <v>-311.52800000000002</v>
      </c>
      <c r="F7" s="8">
        <f t="shared" si="2"/>
        <v>24.478060606060605</v>
      </c>
    </row>
    <row r="8" spans="1:6" s="4" customFormat="1" ht="13.5" customHeight="1" x14ac:dyDescent="0.2">
      <c r="A8" s="6" t="s">
        <v>7</v>
      </c>
      <c r="B8" s="7">
        <v>500</v>
      </c>
      <c r="C8" s="8">
        <f t="shared" si="0"/>
        <v>375</v>
      </c>
      <c r="D8" s="7">
        <v>560.40599999999995</v>
      </c>
      <c r="E8" s="8">
        <f t="shared" si="1"/>
        <v>185.40599999999995</v>
      </c>
      <c r="F8" s="8">
        <f t="shared" si="2"/>
        <v>149.44159999999999</v>
      </c>
    </row>
    <row r="9" spans="1:6" s="4" customFormat="1" ht="12.75" customHeight="1" x14ac:dyDescent="0.2">
      <c r="A9" s="6" t="s">
        <v>24</v>
      </c>
      <c r="B9" s="7">
        <v>20</v>
      </c>
      <c r="C9" s="8">
        <f t="shared" si="0"/>
        <v>15</v>
      </c>
      <c r="D9" s="7">
        <v>6.0990000000000002</v>
      </c>
      <c r="E9" s="8">
        <f t="shared" si="1"/>
        <v>-8.9009999999999998</v>
      </c>
      <c r="F9" s="8">
        <f t="shared" si="2"/>
        <v>40.660000000000004</v>
      </c>
    </row>
    <row r="10" spans="1:6" s="4" customFormat="1" ht="12.75" customHeight="1" x14ac:dyDescent="0.2">
      <c r="A10" s="6" t="s">
        <v>8</v>
      </c>
      <c r="B10" s="7">
        <v>50</v>
      </c>
      <c r="C10" s="8">
        <f t="shared" si="0"/>
        <v>37.5</v>
      </c>
      <c r="D10" s="7">
        <v>66.936000000000007</v>
      </c>
      <c r="E10" s="8">
        <f t="shared" si="1"/>
        <v>29.436000000000007</v>
      </c>
      <c r="F10" s="8">
        <f t="shared" si="2"/>
        <v>178.49600000000001</v>
      </c>
    </row>
    <row r="11" spans="1:6" s="4" customFormat="1" ht="12.75" customHeight="1" x14ac:dyDescent="0.2">
      <c r="A11" s="6" t="s">
        <v>45</v>
      </c>
      <c r="B11" s="7">
        <v>51</v>
      </c>
      <c r="C11" s="8">
        <f t="shared" si="0"/>
        <v>38.25</v>
      </c>
      <c r="D11" s="7">
        <v>55.680999999999997</v>
      </c>
      <c r="E11" s="8">
        <f t="shared" si="1"/>
        <v>17.430999999999997</v>
      </c>
      <c r="F11" s="8">
        <f t="shared" si="2"/>
        <v>145.57124183006536</v>
      </c>
    </row>
    <row r="12" spans="1:6" s="4" customFormat="1" ht="13.5" customHeight="1" x14ac:dyDescent="0.2">
      <c r="A12" s="6" t="s">
        <v>25</v>
      </c>
      <c r="B12" s="7">
        <v>20</v>
      </c>
      <c r="C12" s="8">
        <f t="shared" si="0"/>
        <v>15</v>
      </c>
      <c r="D12" s="7">
        <v>34.633000000000003</v>
      </c>
      <c r="E12" s="8">
        <f t="shared" si="1"/>
        <v>19.633000000000003</v>
      </c>
      <c r="F12" s="8">
        <f t="shared" si="2"/>
        <v>230.88666666666668</v>
      </c>
    </row>
    <row r="13" spans="1:6" s="4" customFormat="1" ht="12.75" customHeight="1" x14ac:dyDescent="0.2">
      <c r="A13" s="6" t="s">
        <v>26</v>
      </c>
      <c r="B13" s="7">
        <v>40</v>
      </c>
      <c r="C13" s="8">
        <f t="shared" si="0"/>
        <v>30</v>
      </c>
      <c r="D13" s="7">
        <v>183.322</v>
      </c>
      <c r="E13" s="8">
        <f t="shared" si="1"/>
        <v>153.322</v>
      </c>
      <c r="F13" s="8">
        <f t="shared" si="2"/>
        <v>611.07333333333327</v>
      </c>
    </row>
    <row r="14" spans="1:6" s="4" customFormat="1" ht="13.5" customHeight="1" x14ac:dyDescent="0.2">
      <c r="A14" s="6" t="s">
        <v>9</v>
      </c>
      <c r="B14" s="7">
        <v>42</v>
      </c>
      <c r="C14" s="8">
        <f t="shared" si="0"/>
        <v>31.5</v>
      </c>
      <c r="D14" s="7">
        <v>40.314999999999998</v>
      </c>
      <c r="E14" s="8">
        <f t="shared" si="1"/>
        <v>8.8149999999999977</v>
      </c>
      <c r="F14" s="8">
        <f t="shared" si="2"/>
        <v>127.98412698412697</v>
      </c>
    </row>
    <row r="15" spans="1:6" s="4" customFormat="1" ht="12.75" customHeight="1" x14ac:dyDescent="0.2">
      <c r="A15" s="6" t="s">
        <v>10</v>
      </c>
      <c r="B15" s="7">
        <v>337.85300000000001</v>
      </c>
      <c r="C15" s="8">
        <f t="shared" si="0"/>
        <v>253.38974999999999</v>
      </c>
      <c r="D15" s="7">
        <v>428.322</v>
      </c>
      <c r="E15" s="8">
        <f t="shared" si="1"/>
        <v>174.93225000000001</v>
      </c>
      <c r="F15" s="8">
        <f t="shared" si="2"/>
        <v>169.03682962708635</v>
      </c>
    </row>
    <row r="16" spans="1:6" s="4" customFormat="1" ht="12" customHeight="1" x14ac:dyDescent="0.2">
      <c r="A16" s="6" t="s">
        <v>40</v>
      </c>
      <c r="B16" s="7">
        <v>10</v>
      </c>
      <c r="C16" s="8">
        <f t="shared" si="0"/>
        <v>7.5</v>
      </c>
      <c r="D16" s="7">
        <v>13.474</v>
      </c>
      <c r="E16" s="8">
        <f t="shared" si="1"/>
        <v>5.9740000000000002</v>
      </c>
      <c r="F16" s="8">
        <f t="shared" si="2"/>
        <v>179.65333333333334</v>
      </c>
    </row>
    <row r="17" spans="1:8" s="4" customFormat="1" ht="12.75" customHeight="1" x14ac:dyDescent="0.2">
      <c r="A17" s="6" t="s">
        <v>11</v>
      </c>
      <c r="B17" s="56">
        <v>1547.77</v>
      </c>
      <c r="C17" s="8">
        <f t="shared" si="0"/>
        <v>1160.8274999999999</v>
      </c>
      <c r="D17" s="58">
        <v>1191.8789999999999</v>
      </c>
      <c r="E17" s="8">
        <f t="shared" si="1"/>
        <v>31.051500000000033</v>
      </c>
      <c r="F17" s="8">
        <f t="shared" si="2"/>
        <v>102.67494524380238</v>
      </c>
      <c r="H17" s="9"/>
    </row>
    <row r="18" spans="1:8" s="4" customFormat="1" ht="12" customHeight="1" x14ac:dyDescent="0.2">
      <c r="A18" s="10" t="s">
        <v>12</v>
      </c>
      <c r="B18" s="57">
        <v>158.452</v>
      </c>
      <c r="C18" s="8">
        <f t="shared" si="0"/>
        <v>118.839</v>
      </c>
      <c r="D18" s="58">
        <v>167.96799999999999</v>
      </c>
      <c r="E18" s="8">
        <f t="shared" si="1"/>
        <v>49.128999999999991</v>
      </c>
      <c r="F18" s="8">
        <f t="shared" si="2"/>
        <v>141.34080562778212</v>
      </c>
    </row>
    <row r="19" spans="1:8" s="4" customFormat="1" ht="13.5" customHeight="1" x14ac:dyDescent="0.2">
      <c r="A19" s="19" t="s">
        <v>13</v>
      </c>
      <c r="B19" s="65">
        <v>8</v>
      </c>
      <c r="C19" s="8">
        <f t="shared" si="0"/>
        <v>6</v>
      </c>
      <c r="D19" s="66">
        <v>6.8090000000000002</v>
      </c>
      <c r="E19" s="8">
        <f t="shared" si="1"/>
        <v>0.80900000000000016</v>
      </c>
      <c r="F19" s="8">
        <f t="shared" si="2"/>
        <v>113.48333333333333</v>
      </c>
    </row>
    <row r="20" spans="1:8" s="4" customFormat="1" ht="13.5" customHeight="1" thickBot="1" x14ac:dyDescent="0.25">
      <c r="A20" s="19" t="s">
        <v>51</v>
      </c>
      <c r="B20" s="67"/>
      <c r="C20" s="8">
        <f t="shared" si="0"/>
        <v>0</v>
      </c>
      <c r="D20" s="67">
        <v>15.337</v>
      </c>
      <c r="E20" s="8">
        <f t="shared" si="1"/>
        <v>15.337</v>
      </c>
      <c r="F20" s="8" t="e">
        <f t="shared" si="2"/>
        <v>#DIV/0!</v>
      </c>
    </row>
    <row r="21" spans="1:8" s="4" customFormat="1" ht="12.75" customHeight="1" thickBot="1" x14ac:dyDescent="0.25">
      <c r="A21" s="27" t="s">
        <v>14</v>
      </c>
      <c r="B21" s="22">
        <f>SUM(B5:B19)</f>
        <v>35962.074999999997</v>
      </c>
      <c r="C21" s="59">
        <f>SUM(C5:C19)</f>
        <v>26971.556249999998</v>
      </c>
      <c r="D21" s="22">
        <f>SUM(D5:D20)</f>
        <v>25283.220500000003</v>
      </c>
      <c r="E21" s="52">
        <f>SUM(E5:E19)</f>
        <v>-1703.6727499999981</v>
      </c>
      <c r="F21" s="28">
        <f>SUM(D21/C21*100)</f>
        <v>93.740310220327032</v>
      </c>
    </row>
    <row r="22" spans="1:8" s="4" customFormat="1" ht="12" customHeight="1" x14ac:dyDescent="0.2">
      <c r="A22" s="12" t="s">
        <v>15</v>
      </c>
      <c r="B22" s="55">
        <v>5933.1189999999997</v>
      </c>
      <c r="C22" s="60">
        <f>SUM(B22/12*9)</f>
        <v>4449.83925</v>
      </c>
      <c r="D22" s="13">
        <v>4966.2190000000001</v>
      </c>
      <c r="E22" s="53">
        <f>SUM(D22-C22)</f>
        <v>516.37975000000006</v>
      </c>
      <c r="F22" s="26">
        <f>SUM(D22/C22*100)</f>
        <v>111.60445852060836</v>
      </c>
    </row>
    <row r="23" spans="1:8" s="4" customFormat="1" ht="12" customHeight="1" x14ac:dyDescent="0.2">
      <c r="A23" s="6" t="s">
        <v>22</v>
      </c>
      <c r="B23" s="7">
        <v>13380</v>
      </c>
      <c r="C23" s="60">
        <f t="shared" ref="C23:C24" si="3">SUM(B23/12*9)</f>
        <v>10035</v>
      </c>
      <c r="D23" s="7">
        <v>10036.4</v>
      </c>
      <c r="E23" s="53">
        <f t="shared" ref="E23:E24" si="4">SUM(D23-C23)</f>
        <v>1.3999999999996362</v>
      </c>
      <c r="F23" s="26">
        <f t="shared" ref="F23:F24" si="5">SUM(D23/C23*100)</f>
        <v>100.01395117090183</v>
      </c>
    </row>
    <row r="24" spans="1:8" s="4" customFormat="1" ht="14.25" customHeight="1" thickBot="1" x14ac:dyDescent="0.25">
      <c r="A24" s="10" t="s">
        <v>16</v>
      </c>
      <c r="B24" s="11">
        <v>649.4</v>
      </c>
      <c r="C24" s="60">
        <f t="shared" si="3"/>
        <v>487.05</v>
      </c>
      <c r="D24" s="11">
        <v>486</v>
      </c>
      <c r="E24" s="53">
        <f t="shared" si="4"/>
        <v>-1.0500000000000114</v>
      </c>
      <c r="F24" s="26">
        <f t="shared" si="5"/>
        <v>99.784416384354785</v>
      </c>
    </row>
    <row r="25" spans="1:8" s="4" customFormat="1" ht="12" customHeight="1" thickBot="1" x14ac:dyDescent="0.25">
      <c r="A25" s="14" t="s">
        <v>17</v>
      </c>
      <c r="B25" s="15">
        <f>SUM(B22:B24)</f>
        <v>19962.519</v>
      </c>
      <c r="C25" s="61">
        <f>SUM(C22:C24)</f>
        <v>14971.88925</v>
      </c>
      <c r="D25" s="16">
        <f>SUM(D22:D24)</f>
        <v>15488.618999999999</v>
      </c>
      <c r="E25" s="54">
        <f>SUM(E22:E24)</f>
        <v>516.72974999999974</v>
      </c>
      <c r="F25" s="17">
        <f>SUM(D25/C25*100)</f>
        <v>103.45133297055347</v>
      </c>
    </row>
    <row r="26" spans="1:8" s="4" customFormat="1" ht="13.5" customHeight="1" x14ac:dyDescent="0.2">
      <c r="A26" s="18" t="s">
        <v>21</v>
      </c>
      <c r="B26" s="32">
        <v>224.3</v>
      </c>
      <c r="C26" s="62">
        <f>SUM(B26/12*9)</f>
        <v>168.22499999999999</v>
      </c>
      <c r="D26" s="32">
        <v>168.3</v>
      </c>
      <c r="E26" s="2">
        <f>SUM(D26-C26)</f>
        <v>7.5000000000017053E-2</v>
      </c>
      <c r="F26" s="2">
        <f>SUM(D26/C26*100)</f>
        <v>100.04458314757024</v>
      </c>
    </row>
    <row r="27" spans="1:8" s="4" customFormat="1" ht="23.25" customHeight="1" x14ac:dyDescent="0.2">
      <c r="A27" s="18" t="s">
        <v>53</v>
      </c>
      <c r="B27" s="31">
        <v>2.016</v>
      </c>
      <c r="C27" s="62">
        <f t="shared" ref="C27:C48" si="6">SUM(B27/12*9)</f>
        <v>1.512</v>
      </c>
      <c r="D27" s="31">
        <v>2.016</v>
      </c>
      <c r="E27" s="2">
        <f>SUM(D27-C27)</f>
        <v>0.504</v>
      </c>
      <c r="F27" s="2">
        <f>SUM(D27/C27*100)</f>
        <v>133.33333333333331</v>
      </c>
    </row>
    <row r="28" spans="1:8" s="4" customFormat="1" ht="25.5" customHeight="1" x14ac:dyDescent="0.2">
      <c r="A28" s="18" t="s">
        <v>27</v>
      </c>
      <c r="B28" s="31">
        <v>27.7</v>
      </c>
      <c r="C28" s="62">
        <f t="shared" si="6"/>
        <v>20.774999999999999</v>
      </c>
      <c r="D28" s="31">
        <v>20.3</v>
      </c>
      <c r="E28" s="2">
        <f t="shared" ref="E28:E48" si="7">SUM(D28-C28)</f>
        <v>-0.47499999999999787</v>
      </c>
      <c r="F28" s="2">
        <f t="shared" ref="F28:F48" si="8">SUM(D28/C28*100)</f>
        <v>97.713598074608925</v>
      </c>
    </row>
    <row r="29" spans="1:8" s="4" customFormat="1" ht="13.5" customHeight="1" x14ac:dyDescent="0.2">
      <c r="A29" s="18" t="s">
        <v>52</v>
      </c>
      <c r="B29" s="31">
        <v>2113.3000000000002</v>
      </c>
      <c r="C29" s="62">
        <f t="shared" si="6"/>
        <v>1584.9750000000001</v>
      </c>
      <c r="D29" s="31">
        <v>1510.7529999999999</v>
      </c>
      <c r="E29" s="2">
        <f t="shared" si="7"/>
        <v>-74.222000000000207</v>
      </c>
      <c r="F29" s="2">
        <f t="shared" si="8"/>
        <v>95.317150112777796</v>
      </c>
    </row>
    <row r="30" spans="1:8" s="4" customFormat="1" ht="13.5" customHeight="1" x14ac:dyDescent="0.2">
      <c r="A30" s="18" t="s">
        <v>28</v>
      </c>
      <c r="B30" s="31">
        <v>183</v>
      </c>
      <c r="C30" s="62">
        <f t="shared" si="6"/>
        <v>137.25</v>
      </c>
      <c r="D30" s="31">
        <v>137.4</v>
      </c>
      <c r="E30" s="2">
        <f t="shared" si="7"/>
        <v>0.15000000000000568</v>
      </c>
      <c r="F30" s="2">
        <f t="shared" si="8"/>
        <v>100.10928961748635</v>
      </c>
    </row>
    <row r="31" spans="1:8" s="4" customFormat="1" ht="24.75" customHeight="1" x14ac:dyDescent="0.2">
      <c r="A31" s="18" t="s">
        <v>23</v>
      </c>
      <c r="B31" s="31">
        <v>638.37800000000004</v>
      </c>
      <c r="C31" s="62">
        <f t="shared" si="6"/>
        <v>478.78350000000006</v>
      </c>
      <c r="D31" s="31">
        <v>526.32000000000005</v>
      </c>
      <c r="E31" s="2">
        <f t="shared" si="7"/>
        <v>47.53649999999999</v>
      </c>
      <c r="F31" s="2">
        <f t="shared" si="8"/>
        <v>109.92860029637612</v>
      </c>
    </row>
    <row r="32" spans="1:8" s="4" customFormat="1" ht="24.75" customHeight="1" x14ac:dyDescent="0.2">
      <c r="A32" s="18" t="s">
        <v>31</v>
      </c>
      <c r="B32" s="31">
        <v>132.012</v>
      </c>
      <c r="C32" s="62">
        <f t="shared" si="6"/>
        <v>99.009</v>
      </c>
      <c r="D32" s="31">
        <v>101.482</v>
      </c>
      <c r="E32" s="2">
        <f t="shared" si="7"/>
        <v>2.472999999999999</v>
      </c>
      <c r="F32" s="2">
        <f t="shared" si="8"/>
        <v>102.49775272954984</v>
      </c>
    </row>
    <row r="33" spans="1:6" s="4" customFormat="1" ht="37.5" customHeight="1" x14ac:dyDescent="0.2">
      <c r="A33" s="18" t="s">
        <v>29</v>
      </c>
      <c r="B33" s="31">
        <v>82.635999999999996</v>
      </c>
      <c r="C33" s="62">
        <f t="shared" si="6"/>
        <v>61.976999999999997</v>
      </c>
      <c r="D33" s="31">
        <v>32.063000000000002</v>
      </c>
      <c r="E33" s="2">
        <f t="shared" si="7"/>
        <v>-29.913999999999994</v>
      </c>
      <c r="F33" s="2">
        <f t="shared" si="8"/>
        <v>51.733707665746977</v>
      </c>
    </row>
    <row r="34" spans="1:6" s="4" customFormat="1" ht="14.25" customHeight="1" x14ac:dyDescent="0.2">
      <c r="A34" s="18" t="s">
        <v>30</v>
      </c>
      <c r="B34" s="31">
        <v>17.521999999999998</v>
      </c>
      <c r="C34" s="62">
        <f t="shared" si="6"/>
        <v>13.141499999999999</v>
      </c>
      <c r="D34" s="31">
        <v>17.521999999999998</v>
      </c>
      <c r="E34" s="2">
        <f t="shared" si="7"/>
        <v>4.3804999999999996</v>
      </c>
      <c r="F34" s="2">
        <f t="shared" si="8"/>
        <v>133.33333333333331</v>
      </c>
    </row>
    <row r="35" spans="1:6" s="4" customFormat="1" ht="24" customHeight="1" x14ac:dyDescent="0.2">
      <c r="A35" s="18" t="s">
        <v>20</v>
      </c>
      <c r="B35" s="32">
        <v>33.048000000000002</v>
      </c>
      <c r="C35" s="62">
        <f t="shared" si="6"/>
        <v>24.786000000000001</v>
      </c>
      <c r="D35" s="32">
        <v>24.786000000000001</v>
      </c>
      <c r="E35" s="2">
        <f t="shared" si="7"/>
        <v>0</v>
      </c>
      <c r="F35" s="2">
        <f t="shared" si="8"/>
        <v>100</v>
      </c>
    </row>
    <row r="36" spans="1:6" s="4" customFormat="1" ht="13.5" customHeight="1" x14ac:dyDescent="0.2">
      <c r="A36" s="19" t="s">
        <v>36</v>
      </c>
      <c r="B36" s="31">
        <v>24.419</v>
      </c>
      <c r="C36" s="62">
        <f t="shared" si="6"/>
        <v>18.314250000000001</v>
      </c>
      <c r="D36" s="31">
        <v>13.86</v>
      </c>
      <c r="E36" s="2">
        <f t="shared" si="7"/>
        <v>-4.4542500000000018</v>
      </c>
      <c r="F36" s="2">
        <f t="shared" si="8"/>
        <v>75.678774724599691</v>
      </c>
    </row>
    <row r="37" spans="1:6" s="4" customFormat="1" ht="38.25" customHeight="1" x14ac:dyDescent="0.2">
      <c r="A37" s="19" t="s">
        <v>32</v>
      </c>
      <c r="B37" s="31">
        <v>33.851999999999997</v>
      </c>
      <c r="C37" s="62">
        <f t="shared" si="6"/>
        <v>25.388999999999996</v>
      </c>
      <c r="D37" s="31">
        <v>33.851999999999997</v>
      </c>
      <c r="E37" s="2">
        <f t="shared" si="7"/>
        <v>8.463000000000001</v>
      </c>
      <c r="F37" s="2">
        <f t="shared" si="8"/>
        <v>133.33333333333334</v>
      </c>
    </row>
    <row r="38" spans="1:6" s="4" customFormat="1" ht="28.5" customHeight="1" x14ac:dyDescent="0.2">
      <c r="A38" s="45" t="s">
        <v>42</v>
      </c>
      <c r="B38" s="45">
        <v>139</v>
      </c>
      <c r="C38" s="62">
        <f t="shared" si="6"/>
        <v>104.25</v>
      </c>
      <c r="D38" s="31">
        <v>101</v>
      </c>
      <c r="E38" s="2">
        <f t="shared" si="7"/>
        <v>-3.25</v>
      </c>
      <c r="F38" s="2">
        <f t="shared" si="8"/>
        <v>96.882494004796158</v>
      </c>
    </row>
    <row r="39" spans="1:6" s="4" customFormat="1" ht="26.25" customHeight="1" x14ac:dyDescent="0.2">
      <c r="A39" s="45" t="s">
        <v>43</v>
      </c>
      <c r="B39" s="45">
        <v>37.700000000000003</v>
      </c>
      <c r="C39" s="62">
        <f t="shared" si="6"/>
        <v>28.275000000000002</v>
      </c>
      <c r="D39" s="31">
        <v>27.6</v>
      </c>
      <c r="E39" s="2">
        <f t="shared" si="7"/>
        <v>-0.67500000000000071</v>
      </c>
      <c r="F39" s="2">
        <f t="shared" si="8"/>
        <v>97.612732095490713</v>
      </c>
    </row>
    <row r="40" spans="1:6" s="69" customFormat="1" ht="38.25" customHeight="1" x14ac:dyDescent="0.2">
      <c r="A40" s="68" t="s">
        <v>54</v>
      </c>
      <c r="B40" s="45">
        <v>30.152000000000001</v>
      </c>
      <c r="C40" s="62">
        <f t="shared" si="6"/>
        <v>22.614000000000001</v>
      </c>
      <c r="D40" s="31">
        <v>30.152000000000001</v>
      </c>
      <c r="E40" s="2">
        <f t="shared" si="7"/>
        <v>7.5380000000000003</v>
      </c>
      <c r="F40" s="2">
        <f t="shared" si="8"/>
        <v>133.33333333333331</v>
      </c>
    </row>
    <row r="41" spans="1:6" s="4" customFormat="1" ht="27" customHeight="1" x14ac:dyDescent="0.2">
      <c r="A41" s="45" t="s">
        <v>55</v>
      </c>
      <c r="B41" s="45">
        <v>7.8070000000000004</v>
      </c>
      <c r="C41" s="62">
        <f t="shared" si="6"/>
        <v>5.8552500000000007</v>
      </c>
      <c r="D41" s="31">
        <v>7.8070000000000004</v>
      </c>
      <c r="E41" s="2">
        <f t="shared" si="7"/>
        <v>1.9517499999999997</v>
      </c>
      <c r="F41" s="2">
        <f t="shared" si="8"/>
        <v>133.33333333333331</v>
      </c>
    </row>
    <row r="42" spans="1:6" s="4" customFormat="1" ht="39" customHeight="1" x14ac:dyDescent="0.2">
      <c r="A42" s="19" t="s">
        <v>39</v>
      </c>
      <c r="B42" s="31">
        <v>38.479999999999997</v>
      </c>
      <c r="C42" s="62">
        <f t="shared" si="6"/>
        <v>28.86</v>
      </c>
      <c r="D42" s="31">
        <v>28.86</v>
      </c>
      <c r="E42" s="2">
        <f t="shared" si="7"/>
        <v>0</v>
      </c>
      <c r="F42" s="2">
        <f t="shared" si="8"/>
        <v>100</v>
      </c>
    </row>
    <row r="43" spans="1:6" s="4" customFormat="1" ht="26.25" customHeight="1" x14ac:dyDescent="0.2">
      <c r="A43" s="70" t="s">
        <v>57</v>
      </c>
      <c r="B43" s="31">
        <v>290</v>
      </c>
      <c r="C43" s="62">
        <f t="shared" si="6"/>
        <v>217.5</v>
      </c>
      <c r="D43" s="31">
        <v>290</v>
      </c>
      <c r="E43" s="2">
        <f t="shared" si="7"/>
        <v>72.5</v>
      </c>
      <c r="F43" s="2">
        <f t="shared" si="8"/>
        <v>133.33333333333331</v>
      </c>
    </row>
    <row r="44" spans="1:6" s="4" customFormat="1" ht="14.25" customHeight="1" x14ac:dyDescent="0.2">
      <c r="A44" s="19" t="s">
        <v>48</v>
      </c>
      <c r="B44" s="31">
        <v>87.062560000000005</v>
      </c>
      <c r="C44" s="62">
        <f t="shared" si="6"/>
        <v>65.29692</v>
      </c>
      <c r="D44" s="31">
        <v>64.011120000000005</v>
      </c>
      <c r="E44" s="2">
        <f t="shared" si="7"/>
        <v>-1.2857999999999947</v>
      </c>
      <c r="F44" s="2">
        <f t="shared" si="8"/>
        <v>98.030841270920604</v>
      </c>
    </row>
    <row r="45" spans="1:6" s="4" customFormat="1" ht="15.75" customHeight="1" x14ac:dyDescent="0.2">
      <c r="A45" s="19" t="s">
        <v>49</v>
      </c>
      <c r="B45" s="31">
        <v>73.069999999999993</v>
      </c>
      <c r="C45" s="62">
        <f t="shared" si="6"/>
        <v>54.802499999999995</v>
      </c>
      <c r="D45" s="31">
        <v>53.853999999999999</v>
      </c>
      <c r="E45" s="2">
        <f t="shared" si="7"/>
        <v>-0.94849999999999568</v>
      </c>
      <c r="F45" s="2">
        <f t="shared" si="8"/>
        <v>98.269239541991709</v>
      </c>
    </row>
    <row r="46" spans="1:6" s="4" customFormat="1" ht="25.5" customHeight="1" x14ac:dyDescent="0.2">
      <c r="A46" s="19" t="s">
        <v>56</v>
      </c>
      <c r="B46" s="31">
        <v>7.4619999999999997</v>
      </c>
      <c r="C46" s="62">
        <f t="shared" si="6"/>
        <v>5.5964999999999998</v>
      </c>
      <c r="D46" s="31">
        <v>7.4619999999999997</v>
      </c>
      <c r="E46" s="2">
        <f t="shared" si="7"/>
        <v>1.8654999999999999</v>
      </c>
      <c r="F46" s="2">
        <f t="shared" si="8"/>
        <v>133.33333333333331</v>
      </c>
    </row>
    <row r="47" spans="1:6" s="4" customFormat="1" ht="26.25" customHeight="1" x14ac:dyDescent="0.2">
      <c r="A47" s="19" t="s">
        <v>47</v>
      </c>
      <c r="B47" s="31">
        <v>62.273000000000003</v>
      </c>
      <c r="C47" s="62">
        <f t="shared" si="6"/>
        <v>46.704750000000004</v>
      </c>
      <c r="D47" s="31">
        <v>62.273000000000003</v>
      </c>
      <c r="E47" s="2">
        <f t="shared" si="7"/>
        <v>15.568249999999999</v>
      </c>
      <c r="F47" s="2">
        <f t="shared" si="8"/>
        <v>133.33333333333331</v>
      </c>
    </row>
    <row r="48" spans="1:6" s="4" customFormat="1" ht="13.5" customHeight="1" thickBot="1" x14ac:dyDescent="0.25">
      <c r="A48" s="19" t="s">
        <v>41</v>
      </c>
      <c r="B48" s="31">
        <v>45.4</v>
      </c>
      <c r="C48" s="62">
        <f t="shared" si="6"/>
        <v>34.049999999999997</v>
      </c>
      <c r="D48" s="31">
        <v>34.200000000000003</v>
      </c>
      <c r="E48" s="2">
        <f t="shared" si="7"/>
        <v>0.15000000000000568</v>
      </c>
      <c r="F48" s="2">
        <f t="shared" si="8"/>
        <v>100.44052863436126</v>
      </c>
    </row>
    <row r="49" spans="1:6" s="4" customFormat="1" ht="14.25" customHeight="1" thickBot="1" x14ac:dyDescent="0.25">
      <c r="A49" s="41" t="s">
        <v>19</v>
      </c>
      <c r="B49" s="42">
        <f>SUM(B26:B48)</f>
        <v>4330.5895599999994</v>
      </c>
      <c r="C49" s="61">
        <f>SUM(C26:C48)</f>
        <v>3247.9421700000007</v>
      </c>
      <c r="D49" s="43">
        <f>SUM(D26:D48)</f>
        <v>3295.8731199999997</v>
      </c>
      <c r="E49" s="47">
        <f>SUM(E26:E48)</f>
        <v>47.930949999999811</v>
      </c>
      <c r="F49" s="39">
        <f>SUM(D49/C49*100)</f>
        <v>101.47573286380278</v>
      </c>
    </row>
    <row r="50" spans="1:6" s="4" customFormat="1" ht="14.25" customHeight="1" thickBot="1" x14ac:dyDescent="0.25">
      <c r="A50" s="40" t="s">
        <v>38</v>
      </c>
      <c r="B50" s="44">
        <v>981.77754000000004</v>
      </c>
      <c r="C50" s="48">
        <f>SUM(B50/12*9)</f>
        <v>736.33315500000003</v>
      </c>
      <c r="D50" s="44">
        <v>1478.41</v>
      </c>
      <c r="E50" s="48">
        <f>SUM(D50-C50)</f>
        <v>742.07684500000005</v>
      </c>
      <c r="F50" s="46">
        <f>SUM(D50/C50*100)</f>
        <v>200.78003957325538</v>
      </c>
    </row>
    <row r="51" spans="1:6" s="4" customFormat="1" ht="12" customHeight="1" thickBot="1" x14ac:dyDescent="0.25">
      <c r="A51" s="37" t="s">
        <v>37</v>
      </c>
      <c r="B51" s="38">
        <f>SUM(B50+B49+B25+B21)</f>
        <v>61236.9611</v>
      </c>
      <c r="C51" s="38">
        <f>SUM(C50+C49+C25+C21)</f>
        <v>45927.720824999997</v>
      </c>
      <c r="D51" s="38">
        <f>SUM(D50+D49+D25+D21)</f>
        <v>45546.122620000002</v>
      </c>
      <c r="E51" s="49">
        <f>SUM(D51-C51)</f>
        <v>-381.59820499999478</v>
      </c>
      <c r="F51" s="49">
        <f>SUM(D51/C51*100)</f>
        <v>99.169133154998022</v>
      </c>
    </row>
    <row r="52" spans="1:6" s="4" customFormat="1" ht="16.5" customHeight="1" thickBot="1" x14ac:dyDescent="0.25">
      <c r="A52" s="20" t="s">
        <v>46</v>
      </c>
      <c r="B52" s="3">
        <v>4792.8030500000004</v>
      </c>
      <c r="C52" s="63">
        <f>SUM(B52/12*9)</f>
        <v>3594.6022875000003</v>
      </c>
      <c r="D52" s="24">
        <v>4792.8030500000004</v>
      </c>
      <c r="E52" s="25">
        <f>SUM(D52-C52)</f>
        <v>1198.2007625000001</v>
      </c>
      <c r="F52" s="25">
        <f>SUM(D52/C52*100)</f>
        <v>133.33333333333331</v>
      </c>
    </row>
    <row r="53" spans="1:6" s="4" customFormat="1" ht="15" customHeight="1" thickBot="1" x14ac:dyDescent="0.25">
      <c r="A53" s="21" t="s">
        <v>18</v>
      </c>
      <c r="B53" s="15">
        <f>SUM(B52+B51)</f>
        <v>66029.764150000003</v>
      </c>
      <c r="C53" s="15">
        <f>SUM(C52+C51)</f>
        <v>49522.323112499995</v>
      </c>
      <c r="D53" s="15">
        <f t="shared" ref="D53:E53" si="9">SUM(D52+D51)</f>
        <v>50338.925670000004</v>
      </c>
      <c r="E53" s="50">
        <f t="shared" si="9"/>
        <v>816.60255750000533</v>
      </c>
      <c r="F53" s="50">
        <f>SUM(D53/C53*100)</f>
        <v>101.64895850229993</v>
      </c>
    </row>
    <row r="54" spans="1:6" ht="14.25" customHeight="1" x14ac:dyDescent="0.2">
      <c r="A54" s="34" t="s">
        <v>34</v>
      </c>
      <c r="B54" s="35">
        <v>1762.4570000000001</v>
      </c>
      <c r="C54" s="36"/>
      <c r="D54" s="36">
        <v>2148.6579999999999</v>
      </c>
      <c r="E54" s="36">
        <f>SUM(D54-B54)</f>
        <v>386.20099999999979</v>
      </c>
      <c r="F54" s="36">
        <f>SUM(D54/B54*100)</f>
        <v>121.91264808162694</v>
      </c>
    </row>
    <row r="55" spans="1:6" ht="12" customHeight="1" x14ac:dyDescent="0.2">
      <c r="A55" s="34" t="s">
        <v>50</v>
      </c>
      <c r="B55" s="35"/>
      <c r="C55" s="36"/>
      <c r="D55" s="36">
        <v>774.34100000000001</v>
      </c>
      <c r="E55" s="36">
        <f>SUM(D55-B55)</f>
        <v>774.34100000000001</v>
      </c>
      <c r="F55" s="36"/>
    </row>
    <row r="56" spans="1:6" ht="14.25" customHeight="1" x14ac:dyDescent="0.2">
      <c r="A56" s="33" t="s">
        <v>35</v>
      </c>
      <c r="B56" s="33">
        <v>3381.0499</v>
      </c>
      <c r="C56" s="33"/>
      <c r="D56" s="64">
        <v>4674.2719999999999</v>
      </c>
      <c r="E56" s="36">
        <f>SUM(D56-B56)</f>
        <v>1293.2221</v>
      </c>
      <c r="F56" s="36">
        <f>SUM(D56/B56*100)</f>
        <v>138.24912788184523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2025-10-14T05:30:42Z</cp:lastPrinted>
  <dcterms:created xsi:type="dcterms:W3CDTF">2019-02-08T10:11:16Z</dcterms:created>
  <dcterms:modified xsi:type="dcterms:W3CDTF">2025-10-14T05:31:40Z</dcterms:modified>
</cp:coreProperties>
</file>