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D6D5F8A6-DD23-4A08-A11E-37D22B596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49" i="1" l="1"/>
  <c r="E49" i="1"/>
  <c r="F48" i="1"/>
  <c r="E48" i="1"/>
  <c r="C54" i="1"/>
  <c r="C52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E43" i="1" l="1"/>
  <c r="F43" i="1" l="1"/>
  <c r="E52" i="1"/>
  <c r="E27" i="1"/>
  <c r="E40" i="1"/>
  <c r="F46" i="1"/>
  <c r="E46" i="1"/>
  <c r="F40" i="1"/>
  <c r="F41" i="1"/>
  <c r="E41" i="1"/>
  <c r="E29" i="1"/>
  <c r="F29" i="1"/>
  <c r="F27" i="1"/>
  <c r="F52" i="1" l="1"/>
  <c r="E58" i="1"/>
  <c r="E57" i="1"/>
  <c r="F20" i="1"/>
  <c r="F9" i="1" l="1"/>
  <c r="F13" i="1"/>
  <c r="F14" i="1"/>
  <c r="F18" i="1"/>
  <c r="E20" i="1"/>
  <c r="D21" i="1"/>
  <c r="E45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5" i="1"/>
  <c r="F58" i="1"/>
  <c r="F56" i="1"/>
  <c r="E56" i="1"/>
  <c r="F32" i="1"/>
  <c r="F36" i="1"/>
  <c r="F42" i="1"/>
  <c r="E26" i="1"/>
  <c r="F54" i="1"/>
  <c r="E28" i="1"/>
  <c r="F30" i="1"/>
  <c r="E31" i="1"/>
  <c r="E32" i="1"/>
  <c r="E33" i="1"/>
  <c r="F34" i="1"/>
  <c r="E35" i="1"/>
  <c r="E36" i="1"/>
  <c r="F37" i="1"/>
  <c r="F38" i="1"/>
  <c r="E39" i="1"/>
  <c r="E42" i="1"/>
  <c r="E44" i="1"/>
  <c r="F47" i="1"/>
  <c r="E50" i="1"/>
  <c r="F26" i="1"/>
  <c r="F23" i="1"/>
  <c r="E24" i="1"/>
  <c r="F22" i="1"/>
  <c r="F5" i="1"/>
  <c r="F50" i="1" l="1"/>
  <c r="F35" i="1"/>
  <c r="E22" i="1"/>
  <c r="F24" i="1"/>
  <c r="F39" i="1"/>
  <c r="F31" i="1"/>
  <c r="E37" i="1"/>
  <c r="E47" i="1"/>
  <c r="E38" i="1"/>
  <c r="E34" i="1"/>
  <c r="E30" i="1"/>
  <c r="F44" i="1"/>
  <c r="F33" i="1"/>
  <c r="F28" i="1"/>
  <c r="E54" i="1"/>
  <c r="E23" i="1"/>
  <c r="E5" i="1"/>
  <c r="C21" i="1"/>
  <c r="C25" i="1"/>
  <c r="C51" i="1"/>
  <c r="C53" i="1" l="1"/>
  <c r="C55" i="1" s="1"/>
  <c r="B51" i="1"/>
  <c r="E51" i="1" l="1"/>
  <c r="D51" i="1"/>
  <c r="F51" i="1" l="1"/>
  <c r="B21" i="1"/>
  <c r="F21" i="1" l="1"/>
  <c r="E25" i="1" l="1"/>
  <c r="D25" i="1"/>
  <c r="F25" i="1" l="1"/>
  <c r="D53" i="1"/>
  <c r="B25" i="1"/>
  <c r="E53" i="1" l="1"/>
  <c r="F53" i="1"/>
  <c r="B53" i="1"/>
  <c r="B55" i="1" s="1"/>
  <c r="D55" i="1"/>
  <c r="F55" i="1" s="1"/>
  <c r="E21" i="1" l="1"/>
  <c r="E55" i="1"/>
</calcChain>
</file>

<file path=xl/sharedStrings.xml><?xml version="1.0" encoding="utf-8"?>
<sst xmlns="http://schemas.openxmlformats.org/spreadsheetml/2006/main" count="62" uniqueCount="62">
  <si>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</si>
  <si>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</si>
  <si>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</si>
  <si>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</si>
  <si>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</si>
  <si>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</si>
  <si>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</si>
  <si>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</si>
  <si>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</si>
  <si>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</si>
  <si>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</si>
  <si>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</si>
  <si>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</si>
  <si>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</si>
  <si>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</si>
  <si>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</si>
  <si>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</si>
  <si>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</si>
  <si>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</si>
  <si>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</si>
  <si>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</si>
  <si>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</si>
  <si>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</si>
  <si>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</si>
  <si>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</si>
  <si>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</si>
  <si>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</si>
  <si>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</si>
  <si>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</si>
  <si>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</si>
  <si>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</si>
  <si>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</si>
  <si>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</si>
  <si>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</si>
  <si>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</si>
  <si>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</si>
  <si>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</si>
  <si>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</si>
  <si>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</si>
  <si>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</si>
  <si>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</si>
  <si>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</si>
  <si>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</si>
  <si>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</si>
  <si>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</si>
  <si>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</si>
  <si>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</si>
  <si>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</si>
  <si>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</si>
  <si>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</si>
  <si>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</si>
  <si>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</si>
  <si>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</si>
  <si>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</si>
  <si>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</si>
  <si>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</si>
  <si>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</si>
  <si>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>Valstybės vardu pasiskolintos lėšos socialinėms paslaugoms teikti</t>
  </si>
  <si>
    <t>RAJONO SAVIVALDYBĖS BIUDŽETO PAJAMŲ PLANO VYKDYMAS 2025 M. SPALIO 31 D.</t>
  </si>
  <si>
    <t>Planas 10 mėnesiams</t>
  </si>
  <si>
    <t xml:space="preserve"> Valstybės biudžeto lėšos pagal Piniginės paramos nepasiturintiems gyventojams įstatymą </t>
  </si>
  <si>
    <t>Valstybės biudžeto lėšos miestų miškų sklypų formavimui ir registravimui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</si>
</sst>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2" fontId="2" fillId="0" borderId="1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="208" zoomScaleNormal="208" workbookViewId="0">
      <selection activeCell="D10" sqref="D10"/>
    </sheetView>
  </sheetViews>
  <sheetFormatPr defaultRowHeight="28.5" customHeight="1" x14ac:dyDescent="0.2"/>
  <cols>
    <col min="1" max="1" width="49.28515625" style="62" customWidth="1"/>
    <col min="2" max="2" width="11.7109375" style="62" customWidth="1"/>
    <col min="3" max="3" width="10.5703125" style="63" customWidth="1"/>
    <col min="4" max="4" width="9.7109375" style="62" customWidth="1"/>
    <col min="5" max="5" width="9.140625" style="63" customWidth="1"/>
    <col min="6" max="6" width="8.7109375" style="63" customWidth="1"/>
    <col min="7" max="255" width="9.140625" style="62"/>
    <col min="256" max="256" width="40.5703125" style="62" customWidth="1"/>
    <col min="257" max="257" width="11.28515625" style="62" customWidth="1"/>
    <col min="258" max="258" width="14" style="62" customWidth="1"/>
    <col min="259" max="259" width="13" style="62" customWidth="1"/>
    <col min="260" max="260" width="11.5703125" style="62" customWidth="1"/>
    <col min="261" max="261" width="8.28515625" style="62" customWidth="1"/>
    <col min="262" max="511" width="9.140625" style="62"/>
    <col min="512" max="512" width="40.5703125" style="62" customWidth="1"/>
    <col min="513" max="513" width="11.28515625" style="62" customWidth="1"/>
    <col min="514" max="514" width="14" style="62" customWidth="1"/>
    <col min="515" max="515" width="13" style="62" customWidth="1"/>
    <col min="516" max="516" width="11.5703125" style="62" customWidth="1"/>
    <col min="517" max="517" width="8.28515625" style="62" customWidth="1"/>
    <col min="518" max="767" width="9.140625" style="62"/>
    <col min="768" max="768" width="40.5703125" style="62" customWidth="1"/>
    <col min="769" max="769" width="11.28515625" style="62" customWidth="1"/>
    <col min="770" max="770" width="14" style="62" customWidth="1"/>
    <col min="771" max="771" width="13" style="62" customWidth="1"/>
    <col min="772" max="772" width="11.5703125" style="62" customWidth="1"/>
    <col min="773" max="773" width="8.28515625" style="62" customWidth="1"/>
    <col min="774" max="1023" width="9.140625" style="62"/>
    <col min="1024" max="1024" width="40.5703125" style="62" customWidth="1"/>
    <col min="1025" max="1025" width="11.28515625" style="62" customWidth="1"/>
    <col min="1026" max="1026" width="14" style="62" customWidth="1"/>
    <col min="1027" max="1027" width="13" style="62" customWidth="1"/>
    <col min="1028" max="1028" width="11.5703125" style="62" customWidth="1"/>
    <col min="1029" max="1029" width="8.28515625" style="62" customWidth="1"/>
    <col min="1030" max="1279" width="9.140625" style="62"/>
    <col min="1280" max="1280" width="40.5703125" style="62" customWidth="1"/>
    <col min="1281" max="1281" width="11.28515625" style="62" customWidth="1"/>
    <col min="1282" max="1282" width="14" style="62" customWidth="1"/>
    <col min="1283" max="1283" width="13" style="62" customWidth="1"/>
    <col min="1284" max="1284" width="11.5703125" style="62" customWidth="1"/>
    <col min="1285" max="1285" width="8.28515625" style="62" customWidth="1"/>
    <col min="1286" max="1535" width="9.140625" style="62"/>
    <col min="1536" max="1536" width="40.5703125" style="62" customWidth="1"/>
    <col min="1537" max="1537" width="11.28515625" style="62" customWidth="1"/>
    <col min="1538" max="1538" width="14" style="62" customWidth="1"/>
    <col min="1539" max="1539" width="13" style="62" customWidth="1"/>
    <col min="1540" max="1540" width="11.5703125" style="62" customWidth="1"/>
    <col min="1541" max="1541" width="8.28515625" style="62" customWidth="1"/>
    <col min="1542" max="1791" width="9.140625" style="62"/>
    <col min="1792" max="1792" width="40.5703125" style="62" customWidth="1"/>
    <col min="1793" max="1793" width="11.28515625" style="62" customWidth="1"/>
    <col min="1794" max="1794" width="14" style="62" customWidth="1"/>
    <col min="1795" max="1795" width="13" style="62" customWidth="1"/>
    <col min="1796" max="1796" width="11.5703125" style="62" customWidth="1"/>
    <col min="1797" max="1797" width="8.28515625" style="62" customWidth="1"/>
    <col min="1798" max="2047" width="9.140625" style="62"/>
    <col min="2048" max="2048" width="40.5703125" style="62" customWidth="1"/>
    <col min="2049" max="2049" width="11.28515625" style="62" customWidth="1"/>
    <col min="2050" max="2050" width="14" style="62" customWidth="1"/>
    <col min="2051" max="2051" width="13" style="62" customWidth="1"/>
    <col min="2052" max="2052" width="11.5703125" style="62" customWidth="1"/>
    <col min="2053" max="2053" width="8.28515625" style="62" customWidth="1"/>
    <col min="2054" max="2303" width="9.140625" style="62"/>
    <col min="2304" max="2304" width="40.5703125" style="62" customWidth="1"/>
    <col min="2305" max="2305" width="11.28515625" style="62" customWidth="1"/>
    <col min="2306" max="2306" width="14" style="62" customWidth="1"/>
    <col min="2307" max="2307" width="13" style="62" customWidth="1"/>
    <col min="2308" max="2308" width="11.5703125" style="62" customWidth="1"/>
    <col min="2309" max="2309" width="8.28515625" style="62" customWidth="1"/>
    <col min="2310" max="2559" width="9.140625" style="62"/>
    <col min="2560" max="2560" width="40.5703125" style="62" customWidth="1"/>
    <col min="2561" max="2561" width="11.28515625" style="62" customWidth="1"/>
    <col min="2562" max="2562" width="14" style="62" customWidth="1"/>
    <col min="2563" max="2563" width="13" style="62" customWidth="1"/>
    <col min="2564" max="2564" width="11.5703125" style="62" customWidth="1"/>
    <col min="2565" max="2565" width="8.28515625" style="62" customWidth="1"/>
    <col min="2566" max="2815" width="9.140625" style="62"/>
    <col min="2816" max="2816" width="40.5703125" style="62" customWidth="1"/>
    <col min="2817" max="2817" width="11.28515625" style="62" customWidth="1"/>
    <col min="2818" max="2818" width="14" style="62" customWidth="1"/>
    <col min="2819" max="2819" width="13" style="62" customWidth="1"/>
    <col min="2820" max="2820" width="11.5703125" style="62" customWidth="1"/>
    <col min="2821" max="2821" width="8.28515625" style="62" customWidth="1"/>
    <col min="2822" max="3071" width="9.140625" style="62"/>
    <col min="3072" max="3072" width="40.5703125" style="62" customWidth="1"/>
    <col min="3073" max="3073" width="11.28515625" style="62" customWidth="1"/>
    <col min="3074" max="3074" width="14" style="62" customWidth="1"/>
    <col min="3075" max="3075" width="13" style="62" customWidth="1"/>
    <col min="3076" max="3076" width="11.5703125" style="62" customWidth="1"/>
    <col min="3077" max="3077" width="8.28515625" style="62" customWidth="1"/>
    <col min="3078" max="3327" width="9.140625" style="62"/>
    <col min="3328" max="3328" width="40.5703125" style="62" customWidth="1"/>
    <col min="3329" max="3329" width="11.28515625" style="62" customWidth="1"/>
    <col min="3330" max="3330" width="14" style="62" customWidth="1"/>
    <col min="3331" max="3331" width="13" style="62" customWidth="1"/>
    <col min="3332" max="3332" width="11.5703125" style="62" customWidth="1"/>
    <col min="3333" max="3333" width="8.28515625" style="62" customWidth="1"/>
    <col min="3334" max="3583" width="9.140625" style="62"/>
    <col min="3584" max="3584" width="40.5703125" style="62" customWidth="1"/>
    <col min="3585" max="3585" width="11.28515625" style="62" customWidth="1"/>
    <col min="3586" max="3586" width="14" style="62" customWidth="1"/>
    <col min="3587" max="3587" width="13" style="62" customWidth="1"/>
    <col min="3588" max="3588" width="11.5703125" style="62" customWidth="1"/>
    <col min="3589" max="3589" width="8.28515625" style="62" customWidth="1"/>
    <col min="3590" max="3839" width="9.140625" style="62"/>
    <col min="3840" max="3840" width="40.5703125" style="62" customWidth="1"/>
    <col min="3841" max="3841" width="11.28515625" style="62" customWidth="1"/>
    <col min="3842" max="3842" width="14" style="62" customWidth="1"/>
    <col min="3843" max="3843" width="13" style="62" customWidth="1"/>
    <col min="3844" max="3844" width="11.5703125" style="62" customWidth="1"/>
    <col min="3845" max="3845" width="8.28515625" style="62" customWidth="1"/>
    <col min="3846" max="4095" width="9.140625" style="62"/>
    <col min="4096" max="4096" width="40.5703125" style="62" customWidth="1"/>
    <col min="4097" max="4097" width="11.28515625" style="62" customWidth="1"/>
    <col min="4098" max="4098" width="14" style="62" customWidth="1"/>
    <col min="4099" max="4099" width="13" style="62" customWidth="1"/>
    <col min="4100" max="4100" width="11.5703125" style="62" customWidth="1"/>
    <col min="4101" max="4101" width="8.28515625" style="62" customWidth="1"/>
    <col min="4102" max="4351" width="9.140625" style="62"/>
    <col min="4352" max="4352" width="40.5703125" style="62" customWidth="1"/>
    <col min="4353" max="4353" width="11.28515625" style="62" customWidth="1"/>
    <col min="4354" max="4354" width="14" style="62" customWidth="1"/>
    <col min="4355" max="4355" width="13" style="62" customWidth="1"/>
    <col min="4356" max="4356" width="11.5703125" style="62" customWidth="1"/>
    <col min="4357" max="4357" width="8.28515625" style="62" customWidth="1"/>
    <col min="4358" max="4607" width="9.140625" style="62"/>
    <col min="4608" max="4608" width="40.5703125" style="62" customWidth="1"/>
    <col min="4609" max="4609" width="11.28515625" style="62" customWidth="1"/>
    <col min="4610" max="4610" width="14" style="62" customWidth="1"/>
    <col min="4611" max="4611" width="13" style="62" customWidth="1"/>
    <col min="4612" max="4612" width="11.5703125" style="62" customWidth="1"/>
    <col min="4613" max="4613" width="8.28515625" style="62" customWidth="1"/>
    <col min="4614" max="4863" width="9.140625" style="62"/>
    <col min="4864" max="4864" width="40.5703125" style="62" customWidth="1"/>
    <col min="4865" max="4865" width="11.28515625" style="62" customWidth="1"/>
    <col min="4866" max="4866" width="14" style="62" customWidth="1"/>
    <col min="4867" max="4867" width="13" style="62" customWidth="1"/>
    <col min="4868" max="4868" width="11.5703125" style="62" customWidth="1"/>
    <col min="4869" max="4869" width="8.28515625" style="62" customWidth="1"/>
    <col min="4870" max="5119" width="9.140625" style="62"/>
    <col min="5120" max="5120" width="40.5703125" style="62" customWidth="1"/>
    <col min="5121" max="5121" width="11.28515625" style="62" customWidth="1"/>
    <col min="5122" max="5122" width="14" style="62" customWidth="1"/>
    <col min="5123" max="5123" width="13" style="62" customWidth="1"/>
    <col min="5124" max="5124" width="11.5703125" style="62" customWidth="1"/>
    <col min="5125" max="5125" width="8.28515625" style="62" customWidth="1"/>
    <col min="5126" max="5375" width="9.140625" style="62"/>
    <col min="5376" max="5376" width="40.5703125" style="62" customWidth="1"/>
    <col min="5377" max="5377" width="11.28515625" style="62" customWidth="1"/>
    <col min="5378" max="5378" width="14" style="62" customWidth="1"/>
    <col min="5379" max="5379" width="13" style="62" customWidth="1"/>
    <col min="5380" max="5380" width="11.5703125" style="62" customWidth="1"/>
    <col min="5381" max="5381" width="8.28515625" style="62" customWidth="1"/>
    <col min="5382" max="5631" width="9.140625" style="62"/>
    <col min="5632" max="5632" width="40.5703125" style="62" customWidth="1"/>
    <col min="5633" max="5633" width="11.28515625" style="62" customWidth="1"/>
    <col min="5634" max="5634" width="14" style="62" customWidth="1"/>
    <col min="5635" max="5635" width="13" style="62" customWidth="1"/>
    <col min="5636" max="5636" width="11.5703125" style="62" customWidth="1"/>
    <col min="5637" max="5637" width="8.28515625" style="62" customWidth="1"/>
    <col min="5638" max="5887" width="9.140625" style="62"/>
    <col min="5888" max="5888" width="40.5703125" style="62" customWidth="1"/>
    <col min="5889" max="5889" width="11.28515625" style="62" customWidth="1"/>
    <col min="5890" max="5890" width="14" style="62" customWidth="1"/>
    <col min="5891" max="5891" width="13" style="62" customWidth="1"/>
    <col min="5892" max="5892" width="11.5703125" style="62" customWidth="1"/>
    <col min="5893" max="5893" width="8.28515625" style="62" customWidth="1"/>
    <col min="5894" max="6143" width="9.140625" style="62"/>
    <col min="6144" max="6144" width="40.5703125" style="62" customWidth="1"/>
    <col min="6145" max="6145" width="11.28515625" style="62" customWidth="1"/>
    <col min="6146" max="6146" width="14" style="62" customWidth="1"/>
    <col min="6147" max="6147" width="13" style="62" customWidth="1"/>
    <col min="6148" max="6148" width="11.5703125" style="62" customWidth="1"/>
    <col min="6149" max="6149" width="8.28515625" style="62" customWidth="1"/>
    <col min="6150" max="6399" width="9.140625" style="62"/>
    <col min="6400" max="6400" width="40.5703125" style="62" customWidth="1"/>
    <col min="6401" max="6401" width="11.28515625" style="62" customWidth="1"/>
    <col min="6402" max="6402" width="14" style="62" customWidth="1"/>
    <col min="6403" max="6403" width="13" style="62" customWidth="1"/>
    <col min="6404" max="6404" width="11.5703125" style="62" customWidth="1"/>
    <col min="6405" max="6405" width="8.28515625" style="62" customWidth="1"/>
    <col min="6406" max="6655" width="9.140625" style="62"/>
    <col min="6656" max="6656" width="40.5703125" style="62" customWidth="1"/>
    <col min="6657" max="6657" width="11.28515625" style="62" customWidth="1"/>
    <col min="6658" max="6658" width="14" style="62" customWidth="1"/>
    <col min="6659" max="6659" width="13" style="62" customWidth="1"/>
    <col min="6660" max="6660" width="11.5703125" style="62" customWidth="1"/>
    <col min="6661" max="6661" width="8.28515625" style="62" customWidth="1"/>
    <col min="6662" max="6911" width="9.140625" style="62"/>
    <col min="6912" max="6912" width="40.5703125" style="62" customWidth="1"/>
    <col min="6913" max="6913" width="11.28515625" style="62" customWidth="1"/>
    <col min="6914" max="6914" width="14" style="62" customWidth="1"/>
    <col min="6915" max="6915" width="13" style="62" customWidth="1"/>
    <col min="6916" max="6916" width="11.5703125" style="62" customWidth="1"/>
    <col min="6917" max="6917" width="8.28515625" style="62" customWidth="1"/>
    <col min="6918" max="7167" width="9.140625" style="62"/>
    <col min="7168" max="7168" width="40.5703125" style="62" customWidth="1"/>
    <col min="7169" max="7169" width="11.28515625" style="62" customWidth="1"/>
    <col min="7170" max="7170" width="14" style="62" customWidth="1"/>
    <col min="7171" max="7171" width="13" style="62" customWidth="1"/>
    <col min="7172" max="7172" width="11.5703125" style="62" customWidth="1"/>
    <col min="7173" max="7173" width="8.28515625" style="62" customWidth="1"/>
    <col min="7174" max="7423" width="9.140625" style="62"/>
    <col min="7424" max="7424" width="40.5703125" style="62" customWidth="1"/>
    <col min="7425" max="7425" width="11.28515625" style="62" customWidth="1"/>
    <col min="7426" max="7426" width="14" style="62" customWidth="1"/>
    <col min="7427" max="7427" width="13" style="62" customWidth="1"/>
    <col min="7428" max="7428" width="11.5703125" style="62" customWidth="1"/>
    <col min="7429" max="7429" width="8.28515625" style="62" customWidth="1"/>
    <col min="7430" max="7679" width="9.140625" style="62"/>
    <col min="7680" max="7680" width="40.5703125" style="62" customWidth="1"/>
    <col min="7681" max="7681" width="11.28515625" style="62" customWidth="1"/>
    <col min="7682" max="7682" width="14" style="62" customWidth="1"/>
    <col min="7683" max="7683" width="13" style="62" customWidth="1"/>
    <col min="7684" max="7684" width="11.5703125" style="62" customWidth="1"/>
    <col min="7685" max="7685" width="8.28515625" style="62" customWidth="1"/>
    <col min="7686" max="7935" width="9.140625" style="62"/>
    <col min="7936" max="7936" width="40.5703125" style="62" customWidth="1"/>
    <col min="7937" max="7937" width="11.28515625" style="62" customWidth="1"/>
    <col min="7938" max="7938" width="14" style="62" customWidth="1"/>
    <col min="7939" max="7939" width="13" style="62" customWidth="1"/>
    <col min="7940" max="7940" width="11.5703125" style="62" customWidth="1"/>
    <col min="7941" max="7941" width="8.28515625" style="62" customWidth="1"/>
    <col min="7942" max="8191" width="9.140625" style="62"/>
    <col min="8192" max="8192" width="40.5703125" style="62" customWidth="1"/>
    <col min="8193" max="8193" width="11.28515625" style="62" customWidth="1"/>
    <col min="8194" max="8194" width="14" style="62" customWidth="1"/>
    <col min="8195" max="8195" width="13" style="62" customWidth="1"/>
    <col min="8196" max="8196" width="11.5703125" style="62" customWidth="1"/>
    <col min="8197" max="8197" width="8.28515625" style="62" customWidth="1"/>
    <col min="8198" max="8447" width="9.140625" style="62"/>
    <col min="8448" max="8448" width="40.5703125" style="62" customWidth="1"/>
    <col min="8449" max="8449" width="11.28515625" style="62" customWidth="1"/>
    <col min="8450" max="8450" width="14" style="62" customWidth="1"/>
    <col min="8451" max="8451" width="13" style="62" customWidth="1"/>
    <col min="8452" max="8452" width="11.5703125" style="62" customWidth="1"/>
    <col min="8453" max="8453" width="8.28515625" style="62" customWidth="1"/>
    <col min="8454" max="8703" width="9.140625" style="62"/>
    <col min="8704" max="8704" width="40.5703125" style="62" customWidth="1"/>
    <col min="8705" max="8705" width="11.28515625" style="62" customWidth="1"/>
    <col min="8706" max="8706" width="14" style="62" customWidth="1"/>
    <col min="8707" max="8707" width="13" style="62" customWidth="1"/>
    <col min="8708" max="8708" width="11.5703125" style="62" customWidth="1"/>
    <col min="8709" max="8709" width="8.28515625" style="62" customWidth="1"/>
    <col min="8710" max="8959" width="9.140625" style="62"/>
    <col min="8960" max="8960" width="40.5703125" style="62" customWidth="1"/>
    <col min="8961" max="8961" width="11.28515625" style="62" customWidth="1"/>
    <col min="8962" max="8962" width="14" style="62" customWidth="1"/>
    <col min="8963" max="8963" width="13" style="62" customWidth="1"/>
    <col min="8964" max="8964" width="11.5703125" style="62" customWidth="1"/>
    <col min="8965" max="8965" width="8.28515625" style="62" customWidth="1"/>
    <col min="8966" max="9215" width="9.140625" style="62"/>
    <col min="9216" max="9216" width="40.5703125" style="62" customWidth="1"/>
    <col min="9217" max="9217" width="11.28515625" style="62" customWidth="1"/>
    <col min="9218" max="9218" width="14" style="62" customWidth="1"/>
    <col min="9219" max="9219" width="13" style="62" customWidth="1"/>
    <col min="9220" max="9220" width="11.5703125" style="62" customWidth="1"/>
    <col min="9221" max="9221" width="8.28515625" style="62" customWidth="1"/>
    <col min="9222" max="9471" width="9.140625" style="62"/>
    <col min="9472" max="9472" width="40.5703125" style="62" customWidth="1"/>
    <col min="9473" max="9473" width="11.28515625" style="62" customWidth="1"/>
    <col min="9474" max="9474" width="14" style="62" customWidth="1"/>
    <col min="9475" max="9475" width="13" style="62" customWidth="1"/>
    <col min="9476" max="9476" width="11.5703125" style="62" customWidth="1"/>
    <col min="9477" max="9477" width="8.28515625" style="62" customWidth="1"/>
    <col min="9478" max="9727" width="9.140625" style="62"/>
    <col min="9728" max="9728" width="40.5703125" style="62" customWidth="1"/>
    <col min="9729" max="9729" width="11.28515625" style="62" customWidth="1"/>
    <col min="9730" max="9730" width="14" style="62" customWidth="1"/>
    <col min="9731" max="9731" width="13" style="62" customWidth="1"/>
    <col min="9732" max="9732" width="11.5703125" style="62" customWidth="1"/>
    <col min="9733" max="9733" width="8.28515625" style="62" customWidth="1"/>
    <col min="9734" max="9983" width="9.140625" style="62"/>
    <col min="9984" max="9984" width="40.5703125" style="62" customWidth="1"/>
    <col min="9985" max="9985" width="11.28515625" style="62" customWidth="1"/>
    <col min="9986" max="9986" width="14" style="62" customWidth="1"/>
    <col min="9987" max="9987" width="13" style="62" customWidth="1"/>
    <col min="9988" max="9988" width="11.5703125" style="62" customWidth="1"/>
    <col min="9989" max="9989" width="8.28515625" style="62" customWidth="1"/>
    <col min="9990" max="10239" width="9.140625" style="62"/>
    <col min="10240" max="10240" width="40.5703125" style="62" customWidth="1"/>
    <col min="10241" max="10241" width="11.28515625" style="62" customWidth="1"/>
    <col min="10242" max="10242" width="14" style="62" customWidth="1"/>
    <col min="10243" max="10243" width="13" style="62" customWidth="1"/>
    <col min="10244" max="10244" width="11.5703125" style="62" customWidth="1"/>
    <col min="10245" max="10245" width="8.28515625" style="62" customWidth="1"/>
    <col min="10246" max="10495" width="9.140625" style="62"/>
    <col min="10496" max="10496" width="40.5703125" style="62" customWidth="1"/>
    <col min="10497" max="10497" width="11.28515625" style="62" customWidth="1"/>
    <col min="10498" max="10498" width="14" style="62" customWidth="1"/>
    <col min="10499" max="10499" width="13" style="62" customWidth="1"/>
    <col min="10500" max="10500" width="11.5703125" style="62" customWidth="1"/>
    <col min="10501" max="10501" width="8.28515625" style="62" customWidth="1"/>
    <col min="10502" max="10751" width="9.140625" style="62"/>
    <col min="10752" max="10752" width="40.5703125" style="62" customWidth="1"/>
    <col min="10753" max="10753" width="11.28515625" style="62" customWidth="1"/>
    <col min="10754" max="10754" width="14" style="62" customWidth="1"/>
    <col min="10755" max="10755" width="13" style="62" customWidth="1"/>
    <col min="10756" max="10756" width="11.5703125" style="62" customWidth="1"/>
    <col min="10757" max="10757" width="8.28515625" style="62" customWidth="1"/>
    <col min="10758" max="11007" width="9.140625" style="62"/>
    <col min="11008" max="11008" width="40.5703125" style="62" customWidth="1"/>
    <col min="11009" max="11009" width="11.28515625" style="62" customWidth="1"/>
    <col min="11010" max="11010" width="14" style="62" customWidth="1"/>
    <col min="11011" max="11011" width="13" style="62" customWidth="1"/>
    <col min="11012" max="11012" width="11.5703125" style="62" customWidth="1"/>
    <col min="11013" max="11013" width="8.28515625" style="62" customWidth="1"/>
    <col min="11014" max="11263" width="9.140625" style="62"/>
    <col min="11264" max="11264" width="40.5703125" style="62" customWidth="1"/>
    <col min="11265" max="11265" width="11.28515625" style="62" customWidth="1"/>
    <col min="11266" max="11266" width="14" style="62" customWidth="1"/>
    <col min="11267" max="11267" width="13" style="62" customWidth="1"/>
    <col min="11268" max="11268" width="11.5703125" style="62" customWidth="1"/>
    <col min="11269" max="11269" width="8.28515625" style="62" customWidth="1"/>
    <col min="11270" max="11519" width="9.140625" style="62"/>
    <col min="11520" max="11520" width="40.5703125" style="62" customWidth="1"/>
    <col min="11521" max="11521" width="11.28515625" style="62" customWidth="1"/>
    <col min="11522" max="11522" width="14" style="62" customWidth="1"/>
    <col min="11523" max="11523" width="13" style="62" customWidth="1"/>
    <col min="11524" max="11524" width="11.5703125" style="62" customWidth="1"/>
    <col min="11525" max="11525" width="8.28515625" style="62" customWidth="1"/>
    <col min="11526" max="11775" width="9.140625" style="62"/>
    <col min="11776" max="11776" width="40.5703125" style="62" customWidth="1"/>
    <col min="11777" max="11777" width="11.28515625" style="62" customWidth="1"/>
    <col min="11778" max="11778" width="14" style="62" customWidth="1"/>
    <col min="11779" max="11779" width="13" style="62" customWidth="1"/>
    <col min="11780" max="11780" width="11.5703125" style="62" customWidth="1"/>
    <col min="11781" max="11781" width="8.28515625" style="62" customWidth="1"/>
    <col min="11782" max="12031" width="9.140625" style="62"/>
    <col min="12032" max="12032" width="40.5703125" style="62" customWidth="1"/>
    <col min="12033" max="12033" width="11.28515625" style="62" customWidth="1"/>
    <col min="12034" max="12034" width="14" style="62" customWidth="1"/>
    <col min="12035" max="12035" width="13" style="62" customWidth="1"/>
    <col min="12036" max="12036" width="11.5703125" style="62" customWidth="1"/>
    <col min="12037" max="12037" width="8.28515625" style="62" customWidth="1"/>
    <col min="12038" max="12287" width="9.140625" style="62"/>
    <col min="12288" max="12288" width="40.5703125" style="62" customWidth="1"/>
    <col min="12289" max="12289" width="11.28515625" style="62" customWidth="1"/>
    <col min="12290" max="12290" width="14" style="62" customWidth="1"/>
    <col min="12291" max="12291" width="13" style="62" customWidth="1"/>
    <col min="12292" max="12292" width="11.5703125" style="62" customWidth="1"/>
    <col min="12293" max="12293" width="8.28515625" style="62" customWidth="1"/>
    <col min="12294" max="12543" width="9.140625" style="62"/>
    <col min="12544" max="12544" width="40.5703125" style="62" customWidth="1"/>
    <col min="12545" max="12545" width="11.28515625" style="62" customWidth="1"/>
    <col min="12546" max="12546" width="14" style="62" customWidth="1"/>
    <col min="12547" max="12547" width="13" style="62" customWidth="1"/>
    <col min="12548" max="12548" width="11.5703125" style="62" customWidth="1"/>
    <col min="12549" max="12549" width="8.28515625" style="62" customWidth="1"/>
    <col min="12550" max="12799" width="9.140625" style="62"/>
    <col min="12800" max="12800" width="40.5703125" style="62" customWidth="1"/>
    <col min="12801" max="12801" width="11.28515625" style="62" customWidth="1"/>
    <col min="12802" max="12802" width="14" style="62" customWidth="1"/>
    <col min="12803" max="12803" width="13" style="62" customWidth="1"/>
    <col min="12804" max="12804" width="11.5703125" style="62" customWidth="1"/>
    <col min="12805" max="12805" width="8.28515625" style="62" customWidth="1"/>
    <col min="12806" max="13055" width="9.140625" style="62"/>
    <col min="13056" max="13056" width="40.5703125" style="62" customWidth="1"/>
    <col min="13057" max="13057" width="11.28515625" style="62" customWidth="1"/>
    <col min="13058" max="13058" width="14" style="62" customWidth="1"/>
    <col min="13059" max="13059" width="13" style="62" customWidth="1"/>
    <col min="13060" max="13060" width="11.5703125" style="62" customWidth="1"/>
    <col min="13061" max="13061" width="8.28515625" style="62" customWidth="1"/>
    <col min="13062" max="13311" width="9.140625" style="62"/>
    <col min="13312" max="13312" width="40.5703125" style="62" customWidth="1"/>
    <col min="13313" max="13313" width="11.28515625" style="62" customWidth="1"/>
    <col min="13314" max="13314" width="14" style="62" customWidth="1"/>
    <col min="13315" max="13315" width="13" style="62" customWidth="1"/>
    <col min="13316" max="13316" width="11.5703125" style="62" customWidth="1"/>
    <col min="13317" max="13317" width="8.28515625" style="62" customWidth="1"/>
    <col min="13318" max="13567" width="9.140625" style="62"/>
    <col min="13568" max="13568" width="40.5703125" style="62" customWidth="1"/>
    <col min="13569" max="13569" width="11.28515625" style="62" customWidth="1"/>
    <col min="13570" max="13570" width="14" style="62" customWidth="1"/>
    <col min="13571" max="13571" width="13" style="62" customWidth="1"/>
    <col min="13572" max="13572" width="11.5703125" style="62" customWidth="1"/>
    <col min="13573" max="13573" width="8.28515625" style="62" customWidth="1"/>
    <col min="13574" max="13823" width="9.140625" style="62"/>
    <col min="13824" max="13824" width="40.5703125" style="62" customWidth="1"/>
    <col min="13825" max="13825" width="11.28515625" style="62" customWidth="1"/>
    <col min="13826" max="13826" width="14" style="62" customWidth="1"/>
    <col min="13827" max="13827" width="13" style="62" customWidth="1"/>
    <col min="13828" max="13828" width="11.5703125" style="62" customWidth="1"/>
    <col min="13829" max="13829" width="8.28515625" style="62" customWidth="1"/>
    <col min="13830" max="14079" width="9.140625" style="62"/>
    <col min="14080" max="14080" width="40.5703125" style="62" customWidth="1"/>
    <col min="14081" max="14081" width="11.28515625" style="62" customWidth="1"/>
    <col min="14082" max="14082" width="14" style="62" customWidth="1"/>
    <col min="14083" max="14083" width="13" style="62" customWidth="1"/>
    <col min="14084" max="14084" width="11.5703125" style="62" customWidth="1"/>
    <col min="14085" max="14085" width="8.28515625" style="62" customWidth="1"/>
    <col min="14086" max="14335" width="9.140625" style="62"/>
    <col min="14336" max="14336" width="40.5703125" style="62" customWidth="1"/>
    <col min="14337" max="14337" width="11.28515625" style="62" customWidth="1"/>
    <col min="14338" max="14338" width="14" style="62" customWidth="1"/>
    <col min="14339" max="14339" width="13" style="62" customWidth="1"/>
    <col min="14340" max="14340" width="11.5703125" style="62" customWidth="1"/>
    <col min="14341" max="14341" width="8.28515625" style="62" customWidth="1"/>
    <col min="14342" max="14591" width="9.140625" style="62"/>
    <col min="14592" max="14592" width="40.5703125" style="62" customWidth="1"/>
    <col min="14593" max="14593" width="11.28515625" style="62" customWidth="1"/>
    <col min="14594" max="14594" width="14" style="62" customWidth="1"/>
    <col min="14595" max="14595" width="13" style="62" customWidth="1"/>
    <col min="14596" max="14596" width="11.5703125" style="62" customWidth="1"/>
    <col min="14597" max="14597" width="8.28515625" style="62" customWidth="1"/>
    <col min="14598" max="14847" width="9.140625" style="62"/>
    <col min="14848" max="14848" width="40.5703125" style="62" customWidth="1"/>
    <col min="14849" max="14849" width="11.28515625" style="62" customWidth="1"/>
    <col min="14850" max="14850" width="14" style="62" customWidth="1"/>
    <col min="14851" max="14851" width="13" style="62" customWidth="1"/>
    <col min="14852" max="14852" width="11.5703125" style="62" customWidth="1"/>
    <col min="14853" max="14853" width="8.28515625" style="62" customWidth="1"/>
    <col min="14854" max="15103" width="9.140625" style="62"/>
    <col min="15104" max="15104" width="40.5703125" style="62" customWidth="1"/>
    <col min="15105" max="15105" width="11.28515625" style="62" customWidth="1"/>
    <col min="15106" max="15106" width="14" style="62" customWidth="1"/>
    <col min="15107" max="15107" width="13" style="62" customWidth="1"/>
    <col min="15108" max="15108" width="11.5703125" style="62" customWidth="1"/>
    <col min="15109" max="15109" width="8.28515625" style="62" customWidth="1"/>
    <col min="15110" max="15359" width="9.140625" style="62"/>
    <col min="15360" max="15360" width="40.5703125" style="62" customWidth="1"/>
    <col min="15361" max="15361" width="11.28515625" style="62" customWidth="1"/>
    <col min="15362" max="15362" width="14" style="62" customWidth="1"/>
    <col min="15363" max="15363" width="13" style="62" customWidth="1"/>
    <col min="15364" max="15364" width="11.5703125" style="62" customWidth="1"/>
    <col min="15365" max="15365" width="8.28515625" style="62" customWidth="1"/>
    <col min="15366" max="15615" width="9.140625" style="62"/>
    <col min="15616" max="15616" width="40.5703125" style="62" customWidth="1"/>
    <col min="15617" max="15617" width="11.28515625" style="62" customWidth="1"/>
    <col min="15618" max="15618" width="14" style="62" customWidth="1"/>
    <col min="15619" max="15619" width="13" style="62" customWidth="1"/>
    <col min="15620" max="15620" width="11.5703125" style="62" customWidth="1"/>
    <col min="15621" max="15621" width="8.28515625" style="62" customWidth="1"/>
    <col min="15622" max="15871" width="9.140625" style="62"/>
    <col min="15872" max="15872" width="40.5703125" style="62" customWidth="1"/>
    <col min="15873" max="15873" width="11.28515625" style="62" customWidth="1"/>
    <col min="15874" max="15874" width="14" style="62" customWidth="1"/>
    <col min="15875" max="15875" width="13" style="62" customWidth="1"/>
    <col min="15876" max="15876" width="11.5703125" style="62" customWidth="1"/>
    <col min="15877" max="15877" width="8.28515625" style="62" customWidth="1"/>
    <col min="15878" max="16127" width="9.140625" style="62"/>
    <col min="16128" max="16128" width="40.5703125" style="62" customWidth="1"/>
    <col min="16129" max="16129" width="11.28515625" style="62" customWidth="1"/>
    <col min="16130" max="16130" width="14" style="62" customWidth="1"/>
    <col min="16131" max="16131" width="13" style="62" customWidth="1"/>
    <col min="16132" max="16132" width="11.5703125" style="62" customWidth="1"/>
    <col min="16133" max="16133" width="8.28515625" style="62" customWidth="1"/>
    <col min="16134" max="16384" width="9.140625" style="62"/>
  </cols>
  <sheetData>
    <row r="1" spans="1:6" s="61" customFormat="1" ht="28.5" customHeight="1" x14ac:dyDescent="0.2">
      <c r="A1" s="69" t="s">
        <v>58</v>
      </c>
      <c r="B1" s="69"/>
      <c r="C1" s="69"/>
      <c r="D1" s="69"/>
      <c r="E1" s="69"/>
      <c r="F1" s="69"/>
    </row>
    <row r="2" spans="1:6" s="61" customFormat="1" ht="17.25" customHeight="1" x14ac:dyDescent="0.2">
      <c r="A2" s="1"/>
      <c r="B2" s="62"/>
      <c r="C2" s="63"/>
      <c r="D2" s="62"/>
      <c r="E2" s="63"/>
      <c r="F2" s="25" t="s">
        <v>0</v>
      </c>
    </row>
    <row r="3" spans="1:6" s="61" customFormat="1" ht="18" customHeight="1" x14ac:dyDescent="0.2">
      <c r="A3" s="70" t="s">
        <v>1</v>
      </c>
      <c r="B3" s="70" t="s">
        <v>44</v>
      </c>
      <c r="C3" s="71" t="s">
        <v>59</v>
      </c>
      <c r="D3" s="70" t="s">
        <v>2</v>
      </c>
      <c r="E3" s="70" t="s">
        <v>3</v>
      </c>
      <c r="F3" s="70"/>
    </row>
    <row r="4" spans="1:6" s="61" customFormat="1" ht="18" customHeight="1" x14ac:dyDescent="0.2">
      <c r="A4" s="70"/>
      <c r="B4" s="70"/>
      <c r="C4" s="72"/>
      <c r="D4" s="70"/>
      <c r="E4" s="44"/>
      <c r="F4" s="26" t="s">
        <v>33</v>
      </c>
    </row>
    <row r="5" spans="1:6" s="61" customFormat="1" ht="15" customHeight="1" x14ac:dyDescent="0.2">
      <c r="A5" s="4" t="s">
        <v>4</v>
      </c>
      <c r="B5" s="5">
        <v>31427</v>
      </c>
      <c r="C5" s="6">
        <f>SUM(B5/12*10)</f>
        <v>26189.166666666664</v>
      </c>
      <c r="D5" s="5">
        <v>25058.019</v>
      </c>
      <c r="E5" s="6">
        <f>SUM(D5-C5)</f>
        <v>-1131.147666666664</v>
      </c>
      <c r="F5" s="6">
        <f>SUM(D5/C5*100)</f>
        <v>95.680856588283973</v>
      </c>
    </row>
    <row r="6" spans="1:6" s="61" customFormat="1" ht="12.75" customHeight="1" x14ac:dyDescent="0.2">
      <c r="A6" s="4" t="s">
        <v>5</v>
      </c>
      <c r="B6" s="5">
        <v>1200</v>
      </c>
      <c r="C6" s="6">
        <f t="shared" ref="C6:C19" si="0">SUM(B6/12*10)</f>
        <v>1000</v>
      </c>
      <c r="D6" s="5">
        <v>38.896000000000001</v>
      </c>
      <c r="E6" s="6">
        <f t="shared" ref="E6:E20" si="1">SUM(D6-C6)</f>
        <v>-961.10400000000004</v>
      </c>
      <c r="F6" s="6">
        <f t="shared" ref="F6:F20" si="2">SUM(D6/C6*100)</f>
        <v>3.8896000000000002</v>
      </c>
    </row>
    <row r="7" spans="1:6" s="61" customFormat="1" ht="12" customHeight="1" x14ac:dyDescent="0.2">
      <c r="A7" s="4" t="s">
        <v>6</v>
      </c>
      <c r="B7" s="5">
        <v>550</v>
      </c>
      <c r="C7" s="6">
        <f t="shared" si="0"/>
        <v>458.33333333333337</v>
      </c>
      <c r="D7" s="5">
        <v>250.78899999999999</v>
      </c>
      <c r="E7" s="6">
        <f t="shared" si="1"/>
        <v>-207.54433333333338</v>
      </c>
      <c r="F7" s="6">
        <f t="shared" si="2"/>
        <v>54.71759999999999</v>
      </c>
    </row>
    <row r="8" spans="1:6" s="61" customFormat="1" ht="12.75" customHeight="1" x14ac:dyDescent="0.2">
      <c r="A8" s="4" t="s">
        <v>7</v>
      </c>
      <c r="B8" s="5">
        <v>560</v>
      </c>
      <c r="C8" s="6">
        <f t="shared" si="0"/>
        <v>466.66666666666663</v>
      </c>
      <c r="D8" s="5">
        <v>691.82600000000002</v>
      </c>
      <c r="E8" s="6">
        <f t="shared" si="1"/>
        <v>225.15933333333339</v>
      </c>
      <c r="F8" s="6">
        <f t="shared" si="2"/>
        <v>148.2484285714286</v>
      </c>
    </row>
    <row r="9" spans="1:6" s="61" customFormat="1" ht="12.75" customHeight="1" x14ac:dyDescent="0.2">
      <c r="A9" s="4" t="s">
        <v>24</v>
      </c>
      <c r="B9" s="5">
        <v>20</v>
      </c>
      <c r="C9" s="6">
        <f t="shared" si="0"/>
        <v>16.666666666666668</v>
      </c>
      <c r="D9" s="5">
        <v>10.718</v>
      </c>
      <c r="E9" s="6">
        <f t="shared" si="1"/>
        <v>-5.9486666666666679</v>
      </c>
      <c r="F9" s="6">
        <f t="shared" si="2"/>
        <v>64.307999999999993</v>
      </c>
    </row>
    <row r="10" spans="1:6" s="61" customFormat="1" ht="12.75" customHeight="1" x14ac:dyDescent="0.2">
      <c r="A10" s="4" t="s">
        <v>8</v>
      </c>
      <c r="B10" s="5">
        <v>66</v>
      </c>
      <c r="C10" s="6">
        <f t="shared" si="0"/>
        <v>55</v>
      </c>
      <c r="D10" s="5">
        <v>70.231999999999999</v>
      </c>
      <c r="E10" s="6">
        <f t="shared" si="1"/>
        <v>15.231999999999999</v>
      </c>
      <c r="F10" s="6">
        <f t="shared" si="2"/>
        <v>127.69454545454546</v>
      </c>
    </row>
    <row r="11" spans="1:6" s="61" customFormat="1" ht="12.75" customHeight="1" x14ac:dyDescent="0.2">
      <c r="A11" s="4" t="s">
        <v>45</v>
      </c>
      <c r="B11" s="5">
        <v>55</v>
      </c>
      <c r="C11" s="6">
        <f t="shared" si="0"/>
        <v>45.833333333333329</v>
      </c>
      <c r="D11" s="5">
        <v>59.970999999999997</v>
      </c>
      <c r="E11" s="6">
        <f t="shared" si="1"/>
        <v>14.137666666666668</v>
      </c>
      <c r="F11" s="6">
        <f t="shared" si="2"/>
        <v>130.8458181818182</v>
      </c>
    </row>
    <row r="12" spans="1:6" s="61" customFormat="1" ht="13.5" customHeight="1" x14ac:dyDescent="0.2">
      <c r="A12" s="4" t="s">
        <v>25</v>
      </c>
      <c r="B12" s="5">
        <v>34</v>
      </c>
      <c r="C12" s="6">
        <f t="shared" si="0"/>
        <v>28.333333333333336</v>
      </c>
      <c r="D12" s="5">
        <v>39.515999999999998</v>
      </c>
      <c r="E12" s="6">
        <f t="shared" si="1"/>
        <v>11.182666666666663</v>
      </c>
      <c r="F12" s="6">
        <f t="shared" si="2"/>
        <v>139.46823529411762</v>
      </c>
    </row>
    <row r="13" spans="1:6" s="61" customFormat="1" ht="12.75" customHeight="1" x14ac:dyDescent="0.2">
      <c r="A13" s="4" t="s">
        <v>26</v>
      </c>
      <c r="B13" s="5">
        <v>183</v>
      </c>
      <c r="C13" s="6">
        <f t="shared" si="0"/>
        <v>152.5</v>
      </c>
      <c r="D13" s="5">
        <v>183.322</v>
      </c>
      <c r="E13" s="6">
        <f t="shared" si="1"/>
        <v>30.822000000000003</v>
      </c>
      <c r="F13" s="6">
        <f t="shared" si="2"/>
        <v>120.2111475409836</v>
      </c>
    </row>
    <row r="14" spans="1:6" s="61" customFormat="1" ht="13.5" customHeight="1" x14ac:dyDescent="0.2">
      <c r="A14" s="4" t="s">
        <v>9</v>
      </c>
      <c r="B14" s="5">
        <v>42</v>
      </c>
      <c r="C14" s="6">
        <f t="shared" si="0"/>
        <v>35</v>
      </c>
      <c r="D14" s="5">
        <v>40.314999999999998</v>
      </c>
      <c r="E14" s="6">
        <f t="shared" si="1"/>
        <v>5.3149999999999977</v>
      </c>
      <c r="F14" s="6">
        <f t="shared" si="2"/>
        <v>115.18571428571427</v>
      </c>
    </row>
    <row r="15" spans="1:6" s="61" customFormat="1" ht="12.75" customHeight="1" x14ac:dyDescent="0.2">
      <c r="A15" s="4" t="s">
        <v>10</v>
      </c>
      <c r="B15" s="5">
        <v>492.85300000000001</v>
      </c>
      <c r="C15" s="6">
        <f t="shared" si="0"/>
        <v>410.71083333333331</v>
      </c>
      <c r="D15" s="5">
        <v>439.952</v>
      </c>
      <c r="E15" s="6">
        <f t="shared" si="1"/>
        <v>29.241166666666686</v>
      </c>
      <c r="F15" s="6">
        <f t="shared" si="2"/>
        <v>107.11964825211575</v>
      </c>
    </row>
    <row r="16" spans="1:6" s="61" customFormat="1" ht="12" customHeight="1" x14ac:dyDescent="0.2">
      <c r="A16" s="4" t="s">
        <v>40</v>
      </c>
      <c r="B16" s="5">
        <v>13</v>
      </c>
      <c r="C16" s="6">
        <f t="shared" si="0"/>
        <v>10.833333333333332</v>
      </c>
      <c r="D16" s="5">
        <v>13.474</v>
      </c>
      <c r="E16" s="6">
        <f t="shared" si="1"/>
        <v>2.640666666666668</v>
      </c>
      <c r="F16" s="6">
        <f t="shared" si="2"/>
        <v>124.37538461538462</v>
      </c>
    </row>
    <row r="17" spans="1:8" s="61" customFormat="1" ht="12.75" customHeight="1" x14ac:dyDescent="0.2">
      <c r="A17" s="4" t="s">
        <v>11</v>
      </c>
      <c r="B17" s="49">
        <v>1557.97</v>
      </c>
      <c r="C17" s="6">
        <f t="shared" si="0"/>
        <v>1298.3083333333334</v>
      </c>
      <c r="D17" s="51">
        <v>1382.3009999999999</v>
      </c>
      <c r="E17" s="6">
        <f t="shared" si="1"/>
        <v>83.992666666666537</v>
      </c>
      <c r="F17" s="6">
        <f t="shared" si="2"/>
        <v>106.46939286379069</v>
      </c>
      <c r="H17" s="7"/>
    </row>
    <row r="18" spans="1:8" s="61" customFormat="1" ht="12" customHeight="1" x14ac:dyDescent="0.2">
      <c r="A18" s="8" t="s">
        <v>12</v>
      </c>
      <c r="B18" s="50">
        <v>158.452</v>
      </c>
      <c r="C18" s="6">
        <f t="shared" si="0"/>
        <v>132.04333333333332</v>
      </c>
      <c r="D18" s="51">
        <v>172.09100000000001</v>
      </c>
      <c r="E18" s="6">
        <f t="shared" si="1"/>
        <v>40.047666666666686</v>
      </c>
      <c r="F18" s="6">
        <f t="shared" si="2"/>
        <v>130.32918486355493</v>
      </c>
    </row>
    <row r="19" spans="1:8" s="61" customFormat="1" ht="13.5" customHeight="1" x14ac:dyDescent="0.2">
      <c r="A19" s="17" t="s">
        <v>13</v>
      </c>
      <c r="B19" s="57">
        <v>8</v>
      </c>
      <c r="C19" s="6">
        <f t="shared" si="0"/>
        <v>6.6666666666666661</v>
      </c>
      <c r="D19" s="58">
        <v>7.4130000000000003</v>
      </c>
      <c r="E19" s="6">
        <f t="shared" si="1"/>
        <v>0.74633333333333418</v>
      </c>
      <c r="F19" s="6">
        <f t="shared" si="2"/>
        <v>111.19500000000002</v>
      </c>
    </row>
    <row r="20" spans="1:8" s="61" customFormat="1" ht="13.5" customHeight="1" thickBot="1" x14ac:dyDescent="0.25">
      <c r="A20" s="17" t="s">
        <v>51</v>
      </c>
      <c r="B20" s="59"/>
      <c r="C20" s="6"/>
      <c r="D20" s="59">
        <v>15.337</v>
      </c>
      <c r="E20" s="6">
        <f t="shared" si="1"/>
        <v>15.337</v>
      </c>
      <c r="F20" s="6" t="e">
        <f t="shared" si="2"/>
        <v>#DIV/0!</v>
      </c>
    </row>
    <row r="21" spans="1:8" s="61" customFormat="1" ht="12.75" customHeight="1" thickBot="1" x14ac:dyDescent="0.25">
      <c r="A21" s="23" t="s">
        <v>14</v>
      </c>
      <c r="B21" s="20">
        <f>SUM(B5:B19)</f>
        <v>36367.275000000001</v>
      </c>
      <c r="C21" s="52">
        <f>SUM(C5:C19)</f>
        <v>30306.0625</v>
      </c>
      <c r="D21" s="20">
        <f>SUM(D5:D20)</f>
        <v>28474.172000000002</v>
      </c>
      <c r="E21" s="45">
        <f>SUM(E5:E19)</f>
        <v>-1847.2274999999977</v>
      </c>
      <c r="F21" s="24">
        <f>SUM(D21/C21*100)</f>
        <v>93.955366191170512</v>
      </c>
    </row>
    <row r="22" spans="1:8" s="61" customFormat="1" ht="12" customHeight="1" x14ac:dyDescent="0.2">
      <c r="A22" s="10" t="s">
        <v>15</v>
      </c>
      <c r="B22" s="48">
        <v>5900.8190000000004</v>
      </c>
      <c r="C22" s="53">
        <f>SUM(B22/12*10)</f>
        <v>4917.3491666666669</v>
      </c>
      <c r="D22" s="11">
        <v>5766.4889999999996</v>
      </c>
      <c r="E22" s="46">
        <f>SUM(D22-C22)</f>
        <v>849.13983333333272</v>
      </c>
      <c r="F22" s="64">
        <f>SUM(D22/C22*100)</f>
        <v>117.26824361160712</v>
      </c>
    </row>
    <row r="23" spans="1:8" s="61" customFormat="1" ht="12" customHeight="1" x14ac:dyDescent="0.2">
      <c r="A23" s="4" t="s">
        <v>22</v>
      </c>
      <c r="B23" s="5">
        <v>13380</v>
      </c>
      <c r="C23" s="53">
        <f t="shared" ref="C23:C24" si="3">SUM(B23/12*10)</f>
        <v>11150</v>
      </c>
      <c r="D23" s="5">
        <v>11242.6</v>
      </c>
      <c r="E23" s="46">
        <f t="shared" ref="E23:E24" si="4">SUM(D23-C23)</f>
        <v>92.600000000000364</v>
      </c>
      <c r="F23" s="64">
        <f t="shared" ref="F23:F24" si="5">SUM(D23/C23*100)</f>
        <v>100.83049327354261</v>
      </c>
    </row>
    <row r="24" spans="1:8" s="61" customFormat="1" ht="14.25" customHeight="1" thickBot="1" x14ac:dyDescent="0.25">
      <c r="A24" s="8" t="s">
        <v>16</v>
      </c>
      <c r="B24" s="9">
        <v>649.4</v>
      </c>
      <c r="C24" s="53">
        <f t="shared" si="3"/>
        <v>541.16666666666663</v>
      </c>
      <c r="D24" s="9">
        <v>649.4</v>
      </c>
      <c r="E24" s="46">
        <f t="shared" si="4"/>
        <v>108.23333333333335</v>
      </c>
      <c r="F24" s="64">
        <f t="shared" si="5"/>
        <v>120</v>
      </c>
    </row>
    <row r="25" spans="1:8" s="61" customFormat="1" ht="12" customHeight="1" thickBot="1" x14ac:dyDescent="0.25">
      <c r="A25" s="12" t="s">
        <v>17</v>
      </c>
      <c r="B25" s="13">
        <f>SUM(B22:B24)</f>
        <v>19930.219000000001</v>
      </c>
      <c r="C25" s="54">
        <f>SUM(C22:C24)</f>
        <v>16608.515833333335</v>
      </c>
      <c r="D25" s="14">
        <f>SUM(D22:D24)</f>
        <v>17658.489000000001</v>
      </c>
      <c r="E25" s="47">
        <f>SUM(E22:E24)</f>
        <v>1049.9731666666664</v>
      </c>
      <c r="F25" s="15">
        <f>SUM(D25/C25*100)</f>
        <v>106.32189641267867</v>
      </c>
    </row>
    <row r="26" spans="1:8" s="61" customFormat="1" ht="15" customHeight="1" x14ac:dyDescent="0.2">
      <c r="A26" s="16" t="s">
        <v>21</v>
      </c>
      <c r="B26" s="28">
        <v>224.3</v>
      </c>
      <c r="C26" s="55">
        <f>SUM(B26/12*10)</f>
        <v>186.91666666666666</v>
      </c>
      <c r="D26" s="28">
        <v>224.3</v>
      </c>
      <c r="E26" s="2">
        <f>SUM(D26-C26)</f>
        <v>37.383333333333354</v>
      </c>
      <c r="F26" s="2">
        <f>SUM(D26/C26*100)</f>
        <v>120.00000000000001</v>
      </c>
    </row>
    <row r="27" spans="1:8" s="61" customFormat="1" ht="23.25" customHeight="1" x14ac:dyDescent="0.2">
      <c r="A27" s="16" t="s">
        <v>53</v>
      </c>
      <c r="B27" s="27">
        <v>2.016</v>
      </c>
      <c r="C27" s="55">
        <f t="shared" ref="C27:C50" si="6">SUM(B27/12*10)</f>
        <v>1.6800000000000002</v>
      </c>
      <c r="D27" s="27">
        <v>2.016</v>
      </c>
      <c r="E27" s="2">
        <f>SUM(D27-C27)</f>
        <v>0.33599999999999985</v>
      </c>
      <c r="F27" s="2">
        <f>SUM(D27/C27*100)</f>
        <v>120</v>
      </c>
    </row>
    <row r="28" spans="1:8" s="61" customFormat="1" ht="25.5" customHeight="1" x14ac:dyDescent="0.2">
      <c r="A28" s="16" t="s">
        <v>27</v>
      </c>
      <c r="B28" s="27">
        <v>27.7</v>
      </c>
      <c r="C28" s="55">
        <f t="shared" si="6"/>
        <v>23.083333333333332</v>
      </c>
      <c r="D28" s="27">
        <v>27.7</v>
      </c>
      <c r="E28" s="2">
        <f t="shared" ref="E28:E50" si="7">SUM(D28-C28)</f>
        <v>4.6166666666666671</v>
      </c>
      <c r="F28" s="2">
        <f t="shared" ref="F28:F50" si="8">SUM(D28/C28*100)</f>
        <v>120</v>
      </c>
    </row>
    <row r="29" spans="1:8" s="61" customFormat="1" ht="13.5" customHeight="1" x14ac:dyDescent="0.2">
      <c r="A29" s="16" t="s">
        <v>52</v>
      </c>
      <c r="B29" s="27">
        <v>2113.3000000000002</v>
      </c>
      <c r="C29" s="55">
        <f t="shared" si="6"/>
        <v>1761.0833333333335</v>
      </c>
      <c r="D29" s="27">
        <v>1571.576</v>
      </c>
      <c r="E29" s="2">
        <f t="shared" si="7"/>
        <v>-189.50733333333346</v>
      </c>
      <c r="F29" s="2">
        <f t="shared" si="8"/>
        <v>89.239161500970042</v>
      </c>
    </row>
    <row r="30" spans="1:8" s="61" customFormat="1" ht="13.5" customHeight="1" x14ac:dyDescent="0.2">
      <c r="A30" s="16" t="s">
        <v>28</v>
      </c>
      <c r="B30" s="27">
        <v>183</v>
      </c>
      <c r="C30" s="55">
        <f t="shared" si="6"/>
        <v>152.5</v>
      </c>
      <c r="D30" s="27">
        <v>183</v>
      </c>
      <c r="E30" s="2">
        <f t="shared" si="7"/>
        <v>30.5</v>
      </c>
      <c r="F30" s="2">
        <f t="shared" si="8"/>
        <v>120</v>
      </c>
    </row>
    <row r="31" spans="1:8" s="61" customFormat="1" ht="24.75" customHeight="1" x14ac:dyDescent="0.2">
      <c r="A31" s="16" t="s">
        <v>23</v>
      </c>
      <c r="B31" s="27">
        <v>638.37800000000004</v>
      </c>
      <c r="C31" s="55">
        <f t="shared" si="6"/>
        <v>531.98166666666668</v>
      </c>
      <c r="D31" s="27">
        <v>638.37800000000004</v>
      </c>
      <c r="E31" s="2">
        <f t="shared" si="7"/>
        <v>106.39633333333336</v>
      </c>
      <c r="F31" s="2">
        <f t="shared" si="8"/>
        <v>120</v>
      </c>
    </row>
    <row r="32" spans="1:8" s="61" customFormat="1" ht="24.75" customHeight="1" x14ac:dyDescent="0.2">
      <c r="A32" s="16" t="s">
        <v>31</v>
      </c>
      <c r="B32" s="27">
        <v>132.012</v>
      </c>
      <c r="C32" s="55">
        <f t="shared" si="6"/>
        <v>110.00999999999999</v>
      </c>
      <c r="D32" s="27">
        <v>132.012</v>
      </c>
      <c r="E32" s="2">
        <f t="shared" si="7"/>
        <v>22.00200000000001</v>
      </c>
      <c r="F32" s="2">
        <f t="shared" si="8"/>
        <v>120.00000000000001</v>
      </c>
    </row>
    <row r="33" spans="1:6" s="61" customFormat="1" ht="37.5" customHeight="1" x14ac:dyDescent="0.2">
      <c r="A33" s="16" t="s">
        <v>29</v>
      </c>
      <c r="B33" s="27">
        <v>82.635999999999996</v>
      </c>
      <c r="C33" s="55">
        <f t="shared" si="6"/>
        <v>68.86333333333333</v>
      </c>
      <c r="D33" s="27">
        <v>82.635999999999996</v>
      </c>
      <c r="E33" s="2">
        <f t="shared" si="7"/>
        <v>13.772666666666666</v>
      </c>
      <c r="F33" s="2">
        <f t="shared" si="8"/>
        <v>120</v>
      </c>
    </row>
    <row r="34" spans="1:6" s="61" customFormat="1" ht="14.25" customHeight="1" x14ac:dyDescent="0.2">
      <c r="A34" s="16" t="s">
        <v>30</v>
      </c>
      <c r="B34" s="27">
        <v>17.521999999999998</v>
      </c>
      <c r="C34" s="55">
        <f t="shared" si="6"/>
        <v>14.601666666666667</v>
      </c>
      <c r="D34" s="27">
        <v>17.521999999999998</v>
      </c>
      <c r="E34" s="2">
        <f t="shared" si="7"/>
        <v>2.9203333333333319</v>
      </c>
      <c r="F34" s="2">
        <f t="shared" si="8"/>
        <v>120</v>
      </c>
    </row>
    <row r="35" spans="1:6" s="61" customFormat="1" ht="24" customHeight="1" x14ac:dyDescent="0.2">
      <c r="A35" s="16" t="s">
        <v>20</v>
      </c>
      <c r="B35" s="28">
        <v>33.048000000000002</v>
      </c>
      <c r="C35" s="55">
        <f t="shared" si="6"/>
        <v>27.54</v>
      </c>
      <c r="D35" s="28">
        <v>33.048000000000002</v>
      </c>
      <c r="E35" s="2">
        <f t="shared" si="7"/>
        <v>5.5080000000000027</v>
      </c>
      <c r="F35" s="2">
        <f t="shared" si="8"/>
        <v>120.00000000000001</v>
      </c>
    </row>
    <row r="36" spans="1:6" s="61" customFormat="1" ht="13.5" customHeight="1" x14ac:dyDescent="0.2">
      <c r="A36" s="17" t="s">
        <v>36</v>
      </c>
      <c r="B36" s="27">
        <v>24.419</v>
      </c>
      <c r="C36" s="55">
        <f t="shared" si="6"/>
        <v>20.349166666666669</v>
      </c>
      <c r="D36" s="27">
        <v>13.86</v>
      </c>
      <c r="E36" s="2">
        <f t="shared" si="7"/>
        <v>-6.4891666666666694</v>
      </c>
      <c r="F36" s="2">
        <f t="shared" si="8"/>
        <v>68.110897252139708</v>
      </c>
    </row>
    <row r="37" spans="1:6" s="61" customFormat="1" ht="38.25" customHeight="1" x14ac:dyDescent="0.2">
      <c r="A37" s="17" t="s">
        <v>32</v>
      </c>
      <c r="B37" s="27">
        <v>45.92</v>
      </c>
      <c r="C37" s="55">
        <f t="shared" si="6"/>
        <v>38.266666666666666</v>
      </c>
      <c r="D37" s="27">
        <v>45.92</v>
      </c>
      <c r="E37" s="2">
        <f t="shared" si="7"/>
        <v>7.653333333333336</v>
      </c>
      <c r="F37" s="2">
        <f t="shared" si="8"/>
        <v>120.00000000000001</v>
      </c>
    </row>
    <row r="38" spans="1:6" s="61" customFormat="1" ht="28.5" customHeight="1" x14ac:dyDescent="0.2">
      <c r="A38" s="38" t="s">
        <v>42</v>
      </c>
      <c r="B38" s="38">
        <v>139</v>
      </c>
      <c r="C38" s="55">
        <f t="shared" si="6"/>
        <v>115.83333333333334</v>
      </c>
      <c r="D38" s="27">
        <v>139</v>
      </c>
      <c r="E38" s="2">
        <f t="shared" si="7"/>
        <v>23.166666666666657</v>
      </c>
      <c r="F38" s="2">
        <f t="shared" si="8"/>
        <v>120</v>
      </c>
    </row>
    <row r="39" spans="1:6" s="61" customFormat="1" ht="30" customHeight="1" x14ac:dyDescent="0.2">
      <c r="A39" s="38" t="s">
        <v>43</v>
      </c>
      <c r="B39" s="38">
        <v>37.700000000000003</v>
      </c>
      <c r="C39" s="55">
        <f t="shared" si="6"/>
        <v>31.416666666666671</v>
      </c>
      <c r="D39" s="27">
        <v>37.700000000000003</v>
      </c>
      <c r="E39" s="2">
        <f t="shared" si="7"/>
        <v>6.2833333333333314</v>
      </c>
      <c r="F39" s="2">
        <f t="shared" si="8"/>
        <v>120</v>
      </c>
    </row>
    <row r="40" spans="1:6" s="61" customFormat="1" ht="47.25" customHeight="1" x14ac:dyDescent="0.2">
      <c r="A40" s="38" t="s">
        <v>54</v>
      </c>
      <c r="B40" s="38">
        <v>30.152000000000001</v>
      </c>
      <c r="C40" s="55">
        <f t="shared" si="6"/>
        <v>25.126666666666665</v>
      </c>
      <c r="D40" s="27">
        <v>30.152000000000001</v>
      </c>
      <c r="E40" s="2">
        <f t="shared" si="7"/>
        <v>5.0253333333333359</v>
      </c>
      <c r="F40" s="2">
        <f t="shared" si="8"/>
        <v>120.00000000000001</v>
      </c>
    </row>
    <row r="41" spans="1:6" s="61" customFormat="1" ht="27" customHeight="1" x14ac:dyDescent="0.2">
      <c r="A41" s="38" t="s">
        <v>55</v>
      </c>
      <c r="B41" s="38">
        <v>7.8070000000000004</v>
      </c>
      <c r="C41" s="55">
        <f t="shared" si="6"/>
        <v>6.5058333333333342</v>
      </c>
      <c r="D41" s="27">
        <v>7.8070000000000004</v>
      </c>
      <c r="E41" s="2">
        <f t="shared" si="7"/>
        <v>1.3011666666666661</v>
      </c>
      <c r="F41" s="2">
        <f t="shared" si="8"/>
        <v>120</v>
      </c>
    </row>
    <row r="42" spans="1:6" s="61" customFormat="1" ht="39" customHeight="1" x14ac:dyDescent="0.2">
      <c r="A42" s="17" t="s">
        <v>39</v>
      </c>
      <c r="B42" s="27">
        <v>38.479999999999997</v>
      </c>
      <c r="C42" s="55">
        <f t="shared" si="6"/>
        <v>32.066666666666663</v>
      </c>
      <c r="D42" s="27">
        <v>38.479999999999997</v>
      </c>
      <c r="E42" s="2">
        <f t="shared" si="7"/>
        <v>6.413333333333334</v>
      </c>
      <c r="F42" s="2">
        <f t="shared" si="8"/>
        <v>120</v>
      </c>
    </row>
    <row r="43" spans="1:6" s="61" customFormat="1" ht="26.25" customHeight="1" x14ac:dyDescent="0.2">
      <c r="A43" s="60" t="s">
        <v>57</v>
      </c>
      <c r="B43" s="27">
        <v>290</v>
      </c>
      <c r="C43" s="55">
        <f t="shared" si="6"/>
        <v>241.66666666666669</v>
      </c>
      <c r="D43" s="27">
        <v>290</v>
      </c>
      <c r="E43" s="2">
        <f t="shared" si="7"/>
        <v>48.333333333333314</v>
      </c>
      <c r="F43" s="2">
        <f t="shared" si="8"/>
        <v>120</v>
      </c>
    </row>
    <row r="44" spans="1:6" s="61" customFormat="1" ht="14.25" customHeight="1" x14ac:dyDescent="0.2">
      <c r="A44" s="17" t="s">
        <v>48</v>
      </c>
      <c r="B44" s="27">
        <v>87.062560000000005</v>
      </c>
      <c r="C44" s="55">
        <f t="shared" si="6"/>
        <v>72.55213333333333</v>
      </c>
      <c r="D44" s="27">
        <v>64.010999999999996</v>
      </c>
      <c r="E44" s="2">
        <f t="shared" si="7"/>
        <v>-8.5411333333333346</v>
      </c>
      <c r="F44" s="2">
        <f t="shared" si="8"/>
        <v>88.227591745521835</v>
      </c>
    </row>
    <row r="45" spans="1:6" s="61" customFormat="1" ht="15.75" customHeight="1" x14ac:dyDescent="0.2">
      <c r="A45" s="17" t="s">
        <v>49</v>
      </c>
      <c r="B45" s="27">
        <v>73.069999999999993</v>
      </c>
      <c r="C45" s="55">
        <f t="shared" si="6"/>
        <v>60.891666666666666</v>
      </c>
      <c r="D45" s="27">
        <v>73.069999999999993</v>
      </c>
      <c r="E45" s="2">
        <f t="shared" si="7"/>
        <v>12.178333333333327</v>
      </c>
      <c r="F45" s="2">
        <f t="shared" si="8"/>
        <v>120</v>
      </c>
    </row>
    <row r="46" spans="1:6" s="61" customFormat="1" ht="25.5" customHeight="1" x14ac:dyDescent="0.2">
      <c r="A46" s="17" t="s">
        <v>56</v>
      </c>
      <c r="B46" s="27">
        <v>7.4619999999999997</v>
      </c>
      <c r="C46" s="55">
        <f t="shared" si="6"/>
        <v>6.2183333333333337</v>
      </c>
      <c r="D46" s="27">
        <v>7.4619999999999997</v>
      </c>
      <c r="E46" s="2">
        <f t="shared" si="7"/>
        <v>1.243666666666666</v>
      </c>
      <c r="F46" s="2">
        <f t="shared" si="8"/>
        <v>120</v>
      </c>
    </row>
    <row r="47" spans="1:6" s="61" customFormat="1" ht="26.25" customHeight="1" x14ac:dyDescent="0.2">
      <c r="A47" s="17" t="s">
        <v>47</v>
      </c>
      <c r="B47" s="27">
        <v>62.273000000000003</v>
      </c>
      <c r="C47" s="55">
        <f t="shared" si="6"/>
        <v>51.894166666666671</v>
      </c>
      <c r="D47" s="27">
        <v>62.273000000000003</v>
      </c>
      <c r="E47" s="2">
        <f t="shared" si="7"/>
        <v>10.378833333333333</v>
      </c>
      <c r="F47" s="2">
        <f t="shared" si="8"/>
        <v>120</v>
      </c>
    </row>
    <row r="48" spans="1:6" s="61" customFormat="1" ht="26.25" customHeight="1" x14ac:dyDescent="0.2">
      <c r="A48" s="60" t="s">
        <v>60</v>
      </c>
      <c r="B48" s="27">
        <v>220</v>
      </c>
      <c r="C48" s="55">
        <f t="shared" si="6"/>
        <v>183.33333333333331</v>
      </c>
      <c r="D48" s="27">
        <v>220</v>
      </c>
      <c r="E48" s="2">
        <f t="shared" si="7"/>
        <v>36.666666666666686</v>
      </c>
      <c r="F48" s="2">
        <f t="shared" si="8"/>
        <v>120.00000000000001</v>
      </c>
    </row>
    <row r="49" spans="1:6" s="61" customFormat="1" ht="26.25" customHeight="1" x14ac:dyDescent="0.2">
      <c r="A49" s="60" t="s">
        <v>61</v>
      </c>
      <c r="B49" s="27"/>
      <c r="C49" s="55"/>
      <c r="D49" s="27">
        <v>1.7195</v>
      </c>
      <c r="E49" s="2">
        <f t="shared" si="7"/>
        <v>1.7195</v>
      </c>
      <c r="F49" s="2" t="e">
        <f t="shared" si="8"/>
        <v>#DIV/0!</v>
      </c>
    </row>
    <row r="50" spans="1:6" s="61" customFormat="1" ht="13.5" customHeight="1" thickBot="1" x14ac:dyDescent="0.25">
      <c r="A50" s="17" t="s">
        <v>41</v>
      </c>
      <c r="B50" s="27">
        <v>45.4</v>
      </c>
      <c r="C50" s="55">
        <f t="shared" si="6"/>
        <v>37.833333333333329</v>
      </c>
      <c r="D50" s="27">
        <v>45.4</v>
      </c>
      <c r="E50" s="2">
        <f t="shared" si="7"/>
        <v>7.56666666666667</v>
      </c>
      <c r="F50" s="2">
        <f t="shared" si="8"/>
        <v>120.00000000000001</v>
      </c>
    </row>
    <row r="51" spans="1:6" s="61" customFormat="1" ht="14.25" customHeight="1" thickBot="1" x14ac:dyDescent="0.25">
      <c r="A51" s="34" t="s">
        <v>19</v>
      </c>
      <c r="B51" s="35">
        <f>SUM(B26:B50)</f>
        <v>4562.6575599999996</v>
      </c>
      <c r="C51" s="54">
        <f>SUM(C26:C50)</f>
        <v>3802.214633333333</v>
      </c>
      <c r="D51" s="36">
        <f>SUM(D26:D50)</f>
        <v>3989.0425000000005</v>
      </c>
      <c r="E51" s="40">
        <f>SUM(E26:E50)</f>
        <v>186.82786666666655</v>
      </c>
      <c r="F51" s="32">
        <f>SUM(D51/C51*100)</f>
        <v>104.91365913509409</v>
      </c>
    </row>
    <row r="52" spans="1:6" s="61" customFormat="1" ht="14.25" customHeight="1" thickBot="1" x14ac:dyDescent="0.25">
      <c r="A52" s="33" t="s">
        <v>38</v>
      </c>
      <c r="B52" s="37">
        <v>1478.41031</v>
      </c>
      <c r="C52" s="41">
        <f>SUM(B52/12*10)</f>
        <v>1232.0085916666667</v>
      </c>
      <c r="D52" s="37">
        <v>1728.7919999999999</v>
      </c>
      <c r="E52" s="41">
        <f>SUM(D52-C52)</f>
        <v>496.78340833333323</v>
      </c>
      <c r="F52" s="39">
        <f>SUM(D52/C52*100)</f>
        <v>140.32304739541485</v>
      </c>
    </row>
    <row r="53" spans="1:6" s="61" customFormat="1" ht="13.5" customHeight="1" thickBot="1" x14ac:dyDescent="0.25">
      <c r="A53" s="30" t="s">
        <v>37</v>
      </c>
      <c r="B53" s="31">
        <f>SUM(B52+B51+B25+B21)</f>
        <v>62338.561870000005</v>
      </c>
      <c r="C53" s="31">
        <f>SUM(C52+C51+C25+C21)</f>
        <v>51948.801558333333</v>
      </c>
      <c r="D53" s="31">
        <f>SUM(D52+D51+D25+D21)</f>
        <v>51850.495500000005</v>
      </c>
      <c r="E53" s="42">
        <f>SUM(D53-C53)</f>
        <v>-98.30605833332811</v>
      </c>
      <c r="F53" s="42">
        <f>SUM(D53/C53*100)</f>
        <v>99.81076356838966</v>
      </c>
    </row>
    <row r="54" spans="1:6" s="61" customFormat="1" ht="14.25" customHeight="1" thickBot="1" x14ac:dyDescent="0.25">
      <c r="A54" s="18" t="s">
        <v>46</v>
      </c>
      <c r="B54" s="3">
        <v>4792.8030500000004</v>
      </c>
      <c r="C54" s="56">
        <f>SUM(B54/12*10)</f>
        <v>3994.0025416666667</v>
      </c>
      <c r="D54" s="21">
        <v>4792.8030500000004</v>
      </c>
      <c r="E54" s="22">
        <f>SUM(D54-C54)</f>
        <v>798.80050833333371</v>
      </c>
      <c r="F54" s="22">
        <f>SUM(D54/C54*100)</f>
        <v>120.00000000000001</v>
      </c>
    </row>
    <row r="55" spans="1:6" s="61" customFormat="1" ht="15" customHeight="1" thickBot="1" x14ac:dyDescent="0.25">
      <c r="A55" s="19" t="s">
        <v>18</v>
      </c>
      <c r="B55" s="13">
        <f>SUM(B54+B53)</f>
        <v>67131.364920000007</v>
      </c>
      <c r="C55" s="13">
        <f>SUM(C54+C53)</f>
        <v>55942.804100000001</v>
      </c>
      <c r="D55" s="13">
        <f t="shared" ref="D55:E55" si="9">SUM(D54+D53)</f>
        <v>56643.298550000007</v>
      </c>
      <c r="E55" s="43">
        <f t="shared" si="9"/>
        <v>700.4944500000056</v>
      </c>
      <c r="F55" s="43">
        <f>SUM(D55/C55*100)</f>
        <v>101.2521618486407</v>
      </c>
    </row>
    <row r="56" spans="1:6" ht="14.25" customHeight="1" x14ac:dyDescent="0.2">
      <c r="A56" s="29" t="s">
        <v>34</v>
      </c>
      <c r="B56" s="65">
        <v>1762.4570000000001</v>
      </c>
      <c r="C56" s="66"/>
      <c r="D56" s="66">
        <v>2335.3980000000001</v>
      </c>
      <c r="E56" s="66">
        <f>SUM(D56-B56)</f>
        <v>572.94100000000003</v>
      </c>
      <c r="F56" s="66">
        <f>SUM(D56/B56*100)</f>
        <v>132.50808388516714</v>
      </c>
    </row>
    <row r="57" spans="1:6" ht="12" customHeight="1" x14ac:dyDescent="0.2">
      <c r="A57" s="29" t="s">
        <v>50</v>
      </c>
      <c r="B57" s="65"/>
      <c r="C57" s="66"/>
      <c r="D57" s="66">
        <v>964.34100000000001</v>
      </c>
      <c r="E57" s="66">
        <f>SUM(D57-B57)</f>
        <v>964.34100000000001</v>
      </c>
      <c r="F57" s="66"/>
    </row>
    <row r="58" spans="1:6" ht="14.25" customHeight="1" x14ac:dyDescent="0.2">
      <c r="A58" s="67" t="s">
        <v>35</v>
      </c>
      <c r="B58" s="67">
        <v>3381.0499</v>
      </c>
      <c r="C58" s="67"/>
      <c r="D58" s="68"/>
      <c r="E58" s="66">
        <f>SUM(D58-B58)</f>
        <v>-3381.0499</v>
      </c>
      <c r="F58" s="66">
        <f>SUM(D58/B58*100)</f>
        <v>0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2025-10-14T05:30:42Z</cp:lastPrinted>
  <dcterms:created xsi:type="dcterms:W3CDTF">2019-02-08T10:11:16Z</dcterms:created>
  <dcterms:modified xsi:type="dcterms:W3CDTF">2025-11-07T12:32:22Z</dcterms:modified>
</cp:coreProperties>
</file>