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activeTab="2"/>
  </bookViews>
  <sheets>
    <sheet name="1 priedas" sheetId="20" r:id="rId1"/>
    <sheet name="2 priedas" sheetId="21" r:id="rId2"/>
    <sheet name="3 priedas " sheetId="24" r:id="rId3"/>
    <sheet name="KMSA išlaikymas" sheetId="19" state="hidden" r:id="rId4"/>
  </sheets>
  <calcPr calcId="152511"/>
</workbook>
</file>

<file path=xl/calcChain.xml><?xml version="1.0" encoding="utf-8"?>
<calcChain xmlns="http://schemas.openxmlformats.org/spreadsheetml/2006/main">
  <c r="V51" i="24" l="1"/>
  <c r="W61" i="24"/>
  <c r="W57" i="24"/>
  <c r="W72" i="24" s="1"/>
  <c r="W91" i="24" s="1"/>
  <c r="W77" i="24"/>
  <c r="S91" i="24"/>
  <c r="Y71" i="24"/>
  <c r="T61" i="24"/>
  <c r="T71" i="24" s="1"/>
  <c r="R61" i="24"/>
  <c r="T51" i="24"/>
  <c r="T52" i="24" s="1"/>
  <c r="T91" i="24" s="1"/>
  <c r="Y41" i="24"/>
  <c r="Y29" i="24"/>
  <c r="Y25" i="24"/>
  <c r="W71" i="24" l="1"/>
  <c r="R47" i="24"/>
  <c r="Y51" i="24" l="1"/>
  <c r="Y52" i="24" s="1"/>
  <c r="Y91" i="24" s="1"/>
  <c r="R29" i="24"/>
  <c r="R25" i="24"/>
  <c r="R51" i="24" s="1"/>
  <c r="R52" i="24" s="1"/>
  <c r="R91" i="24" s="1"/>
  <c r="R71" i="24" l="1"/>
  <c r="I91" i="24"/>
  <c r="I61" i="24"/>
  <c r="I71" i="24" s="1"/>
  <c r="H61" i="24"/>
  <c r="H71" i="24" s="1"/>
  <c r="Q86" i="24"/>
  <c r="P89" i="24"/>
  <c r="Q87" i="24"/>
  <c r="U78" i="24"/>
  <c r="Y78" i="24"/>
  <c r="X78" i="24"/>
  <c r="W78" i="24"/>
  <c r="V78" i="24"/>
  <c r="T78" i="24"/>
  <c r="S78" i="24"/>
  <c r="R78" i="24"/>
  <c r="P78" i="24"/>
  <c r="O78" i="24"/>
  <c r="N78" i="24"/>
  <c r="M78" i="24"/>
  <c r="L78" i="24"/>
  <c r="K78" i="24"/>
  <c r="J78" i="24"/>
  <c r="Q76" i="24"/>
  <c r="P71" i="24"/>
  <c r="O71" i="24"/>
  <c r="N71" i="24"/>
  <c r="M71" i="24"/>
  <c r="L71" i="24"/>
  <c r="K71" i="24"/>
  <c r="J71" i="24"/>
  <c r="Q66" i="24"/>
  <c r="Q67" i="24" s="1"/>
  <c r="Q63" i="24"/>
  <c r="Q60" i="24"/>
  <c r="Q61" i="24" s="1"/>
  <c r="I21" i="24"/>
  <c r="I50" i="24"/>
  <c r="H50" i="24"/>
  <c r="I44" i="24"/>
  <c r="H44" i="24"/>
  <c r="I41" i="24"/>
  <c r="H41" i="24"/>
  <c r="I38" i="24"/>
  <c r="H38" i="24"/>
  <c r="I35" i="24"/>
  <c r="H35" i="24"/>
  <c r="I32" i="24"/>
  <c r="H32" i="24"/>
  <c r="I29" i="24"/>
  <c r="H29" i="24"/>
  <c r="I25" i="24"/>
  <c r="H21" i="24"/>
  <c r="I16" i="24"/>
  <c r="H16" i="24"/>
  <c r="Q71" i="24" l="1"/>
  <c r="Q46" i="24"/>
  <c r="Q43" i="24"/>
  <c r="Q44" i="24" s="1"/>
  <c r="Q40" i="24"/>
  <c r="Q41" i="24" s="1"/>
  <c r="Q37" i="24"/>
  <c r="Q34" i="24"/>
  <c r="Q31" i="24"/>
  <c r="Q49" i="24" l="1"/>
  <c r="Q27" i="24"/>
  <c r="Q29" i="24" s="1"/>
  <c r="Q23" i="24" l="1"/>
  <c r="H23" i="24"/>
  <c r="H25" i="24" s="1"/>
  <c r="H51" i="24" s="1"/>
  <c r="H52" i="24" s="1"/>
  <c r="H91" i="24" s="1"/>
  <c r="Q25" i="24" l="1"/>
  <c r="Q51" i="24" s="1"/>
  <c r="Q52" i="24" s="1"/>
  <c r="Q91" i="24" s="1"/>
  <c r="M17" i="20"/>
  <c r="L17" i="20"/>
  <c r="K17" i="20"/>
  <c r="J17" i="20"/>
  <c r="I17" i="20"/>
  <c r="J29" i="20"/>
  <c r="I29" i="20"/>
  <c r="I34" i="20"/>
  <c r="X51" i="24"/>
  <c r="W51" i="24"/>
  <c r="U51" i="24"/>
  <c r="S51" i="24"/>
  <c r="P51" i="24"/>
  <c r="O51" i="24"/>
  <c r="N51" i="24"/>
  <c r="M51" i="24"/>
  <c r="L51" i="24"/>
  <c r="K51" i="24"/>
  <c r="J51" i="24"/>
  <c r="Q20" i="24"/>
  <c r="Q15" i="24"/>
  <c r="H35" i="21"/>
  <c r="H34" i="21"/>
  <c r="H36" i="21" s="1"/>
  <c r="H33" i="21"/>
  <c r="P31" i="21"/>
  <c r="O31" i="21"/>
  <c r="N31" i="21"/>
  <c r="M31" i="21"/>
  <c r="L31" i="21"/>
  <c r="K31" i="21"/>
  <c r="J31" i="21"/>
  <c r="I31" i="21"/>
  <c r="P36" i="21"/>
  <c r="P37" i="21" s="1"/>
  <c r="O36" i="21"/>
  <c r="O37" i="21" s="1"/>
  <c r="N36" i="21"/>
  <c r="N37" i="21" s="1"/>
  <c r="M36" i="21"/>
  <c r="L36" i="21"/>
  <c r="K36" i="21"/>
  <c r="K37" i="21" s="1"/>
  <c r="J36" i="21"/>
  <c r="I36" i="21"/>
  <c r="H30" i="21"/>
  <c r="H29" i="21"/>
  <c r="H28" i="21"/>
  <c r="H31" i="21" s="1"/>
  <c r="H37" i="21" s="1"/>
  <c r="H90" i="24" l="1"/>
  <c r="J91" i="24"/>
  <c r="L91" i="24"/>
  <c r="N91" i="24"/>
  <c r="P91" i="24"/>
  <c r="U91" i="24"/>
  <c r="V91" i="24"/>
  <c r="X91" i="24"/>
  <c r="K91" i="24"/>
  <c r="M91" i="24"/>
  <c r="O91" i="24"/>
  <c r="J37" i="21"/>
  <c r="L37" i="21"/>
  <c r="M37" i="21"/>
  <c r="I37" i="21"/>
  <c r="H21" i="21"/>
  <c r="H23" i="21"/>
  <c r="H22" i="21"/>
  <c r="H18" i="21"/>
  <c r="H17" i="21"/>
  <c r="H16" i="21"/>
  <c r="H19" i="21" s="1"/>
  <c r="H16" i="20"/>
  <c r="H15" i="20"/>
  <c r="H14" i="20"/>
  <c r="H33" i="20"/>
  <c r="H32" i="20"/>
  <c r="H31" i="20"/>
  <c r="H34" i="20" s="1"/>
  <c r="H28" i="20"/>
  <c r="H27" i="20"/>
  <c r="H26" i="20"/>
  <c r="H21" i="20"/>
  <c r="H20" i="20"/>
  <c r="H19" i="20"/>
  <c r="P24" i="21"/>
  <c r="O24" i="21"/>
  <c r="N24" i="21"/>
  <c r="M24" i="21"/>
  <c r="L24" i="21"/>
  <c r="K24" i="21"/>
  <c r="J24" i="21"/>
  <c r="I24" i="21"/>
  <c r="P19" i="21"/>
  <c r="P25" i="21" s="1"/>
  <c r="P38" i="21" s="1"/>
  <c r="P39" i="21" s="1"/>
  <c r="O19" i="21"/>
  <c r="O25" i="21" s="1"/>
  <c r="O38" i="21" s="1"/>
  <c r="O39" i="21" s="1"/>
  <c r="N19" i="21"/>
  <c r="N25" i="21" s="1"/>
  <c r="N38" i="21" s="1"/>
  <c r="N39" i="21" s="1"/>
  <c r="M19" i="21"/>
  <c r="M25" i="21" s="1"/>
  <c r="L19" i="21"/>
  <c r="L25" i="21" s="1"/>
  <c r="K19" i="21"/>
  <c r="K25" i="21" s="1"/>
  <c r="K38" i="21" s="1"/>
  <c r="K39" i="21" s="1"/>
  <c r="J19" i="21"/>
  <c r="J25" i="21" s="1"/>
  <c r="J38" i="21" s="1"/>
  <c r="J39" i="21" s="1"/>
  <c r="I19" i="21"/>
  <c r="I25" i="21" s="1"/>
  <c r="I38" i="21" s="1"/>
  <c r="I39" i="21" s="1"/>
  <c r="H22" i="20" l="1"/>
  <c r="M38" i="21"/>
  <c r="M39" i="21" s="1"/>
  <c r="H29" i="20"/>
  <c r="H35" i="20" s="1"/>
  <c r="H17" i="20"/>
  <c r="H23" i="20" s="1"/>
  <c r="H36" i="20" s="1"/>
  <c r="H37" i="20" s="1"/>
  <c r="H24" i="21"/>
  <c r="H25" i="21" s="1"/>
  <c r="H38" i="21" s="1"/>
  <c r="H39" i="21" s="1"/>
  <c r="L38" i="21"/>
  <c r="L39" i="21" s="1"/>
  <c r="I35" i="20"/>
  <c r="P34" i="20"/>
  <c r="O34" i="20"/>
  <c r="N34" i="20"/>
  <c r="M34" i="20"/>
  <c r="L34" i="20"/>
  <c r="K34" i="20"/>
  <c r="J34" i="20"/>
  <c r="J35" i="20" s="1"/>
  <c r="P29" i="20"/>
  <c r="P35" i="20" s="1"/>
  <c r="O29" i="20"/>
  <c r="N29" i="20"/>
  <c r="N35" i="20" s="1"/>
  <c r="M29" i="20"/>
  <c r="L29" i="20"/>
  <c r="L35" i="20" s="1"/>
  <c r="K29" i="20"/>
  <c r="P22" i="20"/>
  <c r="O22" i="20"/>
  <c r="N22" i="20"/>
  <c r="M22" i="20"/>
  <c r="M23" i="20" s="1"/>
  <c r="L22" i="20"/>
  <c r="L23" i="20" s="1"/>
  <c r="K22" i="20"/>
  <c r="K23" i="20" s="1"/>
  <c r="J22" i="20"/>
  <c r="J23" i="20" s="1"/>
  <c r="J36" i="20" s="1"/>
  <c r="J37" i="20" s="1"/>
  <c r="I22" i="20"/>
  <c r="I23" i="20" s="1"/>
  <c r="I36" i="20" s="1"/>
  <c r="I37" i="20" s="1"/>
  <c r="N17" i="20"/>
  <c r="N23" i="20" s="1"/>
  <c r="N36" i="20" s="1"/>
  <c r="N37" i="20" s="1"/>
  <c r="O17" i="20"/>
  <c r="O23" i="20" s="1"/>
  <c r="P17" i="20"/>
  <c r="P23" i="20" s="1"/>
  <c r="M35" i="20" l="1"/>
  <c r="K35" i="20"/>
  <c r="K36" i="20" s="1"/>
  <c r="K37" i="20" s="1"/>
  <c r="O35" i="20"/>
  <c r="O36" i="20" s="1"/>
  <c r="O37" i="20" s="1"/>
  <c r="M36" i="20"/>
  <c r="M37" i="20" s="1"/>
  <c r="P36" i="20"/>
  <c r="P37" i="20" s="1"/>
  <c r="L36" i="20"/>
  <c r="L37" i="20" s="1"/>
  <c r="I28" i="19"/>
  <c r="M28" i="19"/>
  <c r="I29" i="19"/>
  <c r="J29" i="19"/>
  <c r="N29" i="19"/>
  <c r="M29" i="19" s="1"/>
  <c r="I30" i="19"/>
  <c r="M30" i="19"/>
  <c r="I31" i="19"/>
  <c r="J31" i="19"/>
  <c r="J32" i="19" s="1"/>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N42" i="19"/>
  <c r="P39" i="19"/>
  <c r="I40" i="19"/>
  <c r="M40" i="19"/>
  <c r="J41" i="19"/>
  <c r="L41" i="19"/>
  <c r="M41" i="19"/>
  <c r="N41" i="19"/>
  <c r="P41" i="19"/>
  <c r="K42" i="19"/>
  <c r="O42" i="19"/>
  <c r="M44" i="19"/>
  <c r="J141" i="19"/>
  <c r="K141" i="19"/>
  <c r="K142" i="19" s="1"/>
  <c r="L141" i="19"/>
  <c r="L142" i="19" s="1"/>
  <c r="N141" i="19"/>
  <c r="O141" i="19"/>
  <c r="O142" i="19" s="1"/>
  <c r="P141" i="19"/>
  <c r="L42" i="19" l="1"/>
  <c r="I141" i="19"/>
  <c r="P42" i="19"/>
  <c r="M42" i="19" s="1"/>
  <c r="I39" i="19"/>
  <c r="N36" i="19"/>
  <c r="N142" i="19" s="1"/>
  <c r="M142" i="19" s="1"/>
  <c r="P142" i="19"/>
  <c r="N32" i="19"/>
  <c r="M32" i="19" s="1"/>
  <c r="I41" i="19"/>
  <c r="I32" i="19"/>
  <c r="I36" i="19"/>
  <c r="M141" i="19"/>
  <c r="J42" i="19"/>
  <c r="I42" i="19" s="1"/>
  <c r="M36" i="19" l="1"/>
  <c r="J142" i="19"/>
  <c r="I142" i="19" s="1"/>
</calcChain>
</file>

<file path=xl/sharedStrings.xml><?xml version="1.0" encoding="utf-8"?>
<sst xmlns="http://schemas.openxmlformats.org/spreadsheetml/2006/main" count="997" uniqueCount="270">
  <si>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</si>
  <si>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Faktinė reikšmė</t>
  </si>
  <si>
    <t>Nukrypimų nuo plano priežastys ir tolesni veiksmai, komentarai</t>
  </si>
  <si>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</si>
  <si>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</si>
  <si>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</si>
  <si>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</si>
  <si>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</si>
  <si>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</si>
  <si>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</si>
  <si>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</si>
  <si>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</si>
  <si>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</si>
  <si>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</si>
  <si>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</si>
  <si>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</si>
  <si>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</si>
  <si>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</si>
  <si>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</si>
  <si>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</si>
  <si>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</si>
  <si>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</si>
  <si>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</si>
  <si>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</si>
  <si>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</si>
  <si>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</si>
  <si>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</si>
  <si>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</si>
  <si>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</si>
  <si>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</si>
  <si>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</si>
  <si>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</si>
  <si>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</si>
  <si>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</si>
  <si>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</si>
  <si>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</si>
  <si>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</si>
  <si>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</si>
  <si>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</si>
  <si>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</si>
  <si>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</si>
  <si>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</si>
  <si>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</si>
  <si>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</si>
  <si>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</si>
  <si>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</si>
  <si>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</si>
  <si>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</si>
  <si>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</si>
  <si>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</si>
  <si>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</si>
  <si>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</si>
  <si>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</si>
  <si>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</si>
  <si>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</si>
  <si>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</si>
  <si>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</si>
  <si>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</si>
  <si>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</si>
  <si>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</si>
  <si>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</si>
  <si>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</si>
  <si>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</si>
  <si>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</si>
  <si>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</si>
  <si>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</si>
  <si>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</si>
  <si>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</si>
  <si>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</si>
  <si>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</si>
  <si>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</si>
  <si>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</si>
  <si>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</si>
  <si>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</si>
  <si>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</si>
  <si>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</si>
  <si>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</si>
  <si>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</si>
  <si>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</si>
  <si>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</si>
  <si>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</si>
  <si>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</si>
  <si>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</si>
  <si>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</si>
  <si>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</si>
  <si>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</si>
  <si>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</si>
  <si>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</si>
  <si>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</si>
  <si>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</si>
  <si>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</si>
  <si>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</si>
  <si>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</si>
  <si>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</si>
  <si>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</si>
  <si>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</si>
  <si>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</si>
  <si>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</si>
  <si>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</si>
  <si>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</si>
  <si>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</si>
  <si>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</si>
  <si>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</si>
  <si>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</si>
  <si>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</si>
  <si>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</si>
  <si>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</si>
  <si>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</si>
  <si>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</si>
  <si>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</si>
  <si>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</si>
  <si>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</si>
  <si>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</si>
  <si>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</si>
  <si>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</si>
  <si>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</si>
  <si>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</si>
  <si>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</si>
  <si>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</si>
  <si>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</si>
  <si>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</si>
  <si>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</si>
  <si>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</si>
  <si>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</si>
  <si>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</si>
  <si>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</si>
  <si>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</si>
  <si>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</si>
  <si>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</si>
  <si>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</si>
  <si>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</si>
  <si>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</si>
  <si>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</si>
  <si>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</si>
  <si>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</si>
  <si>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</si>
  <si>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</si>
  <si>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</si>
  <si>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</si>
  <si>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</si>
  <si>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</si>
  <si>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</si>
  <si>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</si>
  <si>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 ir t.t.</t>
  </si>
  <si>
    <t>____________________________________ ir t.t.</t>
  </si>
  <si>
    <t>__________________________</t>
  </si>
  <si>
    <t>pavadinimas</t>
  </si>
  <si>
    <t xml:space="preserve"> TIKSLŲ, UŽDAVINIŲ, PRIEMONIŲ, PRIEMONIŲ IŠLAIDŲ IR KRITERIJŲ SUVESTINĖ</t>
  </si>
  <si>
    <t>1 priedas</t>
  </si>
  <si>
    <t>Savivaldybės administracijos ______________________ programa</t>
  </si>
  <si>
    <t>Veiklos kodas</t>
  </si>
  <si>
    <t>Įvykdymo terminas</t>
  </si>
  <si>
    <t>Lėšos biudžetiniams n-iesiems metams, tūkst. Eur</t>
  </si>
  <si>
    <t>Programos kodas</t>
  </si>
  <si>
    <t>(Įstaigos n-ųjų metų veiklos plano forma)</t>
  </si>
  <si>
    <t xml:space="preserve">
          ____ METŲ VEIKLOS PLANAS
</t>
  </si>
  <si>
    <t xml:space="preserve">           
______________ PROGRAMOS (NR. ___)</t>
  </si>
  <si>
    <r>
      <t xml:space="preserve">______________________________________________________________________________
</t>
    </r>
    <r>
      <rPr>
        <sz val="8"/>
        <rFont val="Times New Roman"/>
        <family val="1"/>
        <charset val="204"/>
      </rPr>
      <t xml:space="preserve">       (įstaigos pavadinimas)</t>
    </r>
    <r>
      <rPr>
        <b/>
        <sz val="8"/>
        <rFont val="Times New Roman"/>
        <family val="1"/>
        <charset val="186"/>
      </rPr>
      <t xml:space="preserve">
</t>
    </r>
  </si>
  <si>
    <t>(Šakių rajono savivaldybės administracijos padalinių n-ųjų metų veiklos plano forma)</t>
  </si>
  <si>
    <t>Indėlio vertinimo kriterijaus</t>
  </si>
  <si>
    <t>SP</t>
  </si>
  <si>
    <t>ES</t>
  </si>
  <si>
    <t>VB</t>
  </si>
  <si>
    <t>KT</t>
  </si>
  <si>
    <t xml:space="preserve">ŠAKIŲ RAJONO SAVIVALDYBĖS ADMINISTRACIJOS
     _____________________________________________________ 
____ METŲ VEIKLOS PLANAS
</t>
  </si>
  <si>
    <t>SB(ĮP)</t>
  </si>
  <si>
    <t>SB(D)</t>
  </si>
  <si>
    <t>Finansavimo lėšos</t>
  </si>
  <si>
    <t>VIP</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</si>
  <si>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</si>
  <si>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</si>
  <si>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</si>
  <si>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</si>
  <si>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</si>
  <si>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 xml:space="preserve">ŠAKIŲ RAJONO SAVIVALDYBĖS ADMINISTRACIJOS LUKŠIŲ SENIŪNIJOS </t>
  </si>
  <si>
    <t>Tikslas: Gerinti gyvenimo kokybę seniūnijoje,kuriant sveiką,saugią ir švarią aplinką</t>
  </si>
  <si>
    <t>Uždavinys: Saugi kelių ir gatvių infrastruktūra</t>
  </si>
  <si>
    <t>Kelių ir gatvių priežiūra</t>
  </si>
  <si>
    <t>Kelių greideriavimas, sniego valymas, remontas</t>
  </si>
  <si>
    <t>Nutiesti šaligatvį</t>
  </si>
  <si>
    <t>Uždavinys: Švari ir saugi aplinka,kultūros ir kraštovaizdžio puoselėjimas</t>
  </si>
  <si>
    <t>Atliekų tvarkymo darbai</t>
  </si>
  <si>
    <t>Lukšių seniūnija</t>
  </si>
  <si>
    <t>Prižiūrimų kelių ilgis</t>
  </si>
  <si>
    <t>Šaligatvio plotas</t>
  </si>
  <si>
    <t>Surinkti buities atliekas</t>
  </si>
  <si>
    <t>Aplinkos ir kapinių tvarkymas</t>
  </si>
  <si>
    <t>Gerbūvio priežiūrai skirtų priemonių įsigijimas</t>
  </si>
  <si>
    <t>Įrengti naujus kapinių vartus</t>
  </si>
  <si>
    <t>Tvarkyti seniūnijai priklausančią aplinką</t>
  </si>
  <si>
    <t>Gatvių apšvietimas</t>
  </si>
  <si>
    <t>Lukšių kultūros namų priežiūra</t>
  </si>
  <si>
    <t>Paviršinio vandens nuvedimas</t>
  </si>
  <si>
    <t>Paviršinio vandens nuvedimas Pergalės g.</t>
  </si>
  <si>
    <t>Maudymosi vietų įrengimas</t>
  </si>
  <si>
    <t>Įrengti pliažą prie tvenkinio</t>
  </si>
  <si>
    <t>Parkų, skverų tvarkymas</t>
  </si>
  <si>
    <t>Atnaujinti Siesarties vingio parko meninius akcentus</t>
  </si>
  <si>
    <t>Renovuoti Lukšių kultūros centrą</t>
  </si>
  <si>
    <t>Įrengti sporto klubo patalpas seniūnijos gyventojams</t>
  </si>
  <si>
    <t>Įrengti sporto klubo patalpas</t>
  </si>
  <si>
    <t>Pritaikyti neįgaliesiems visuomenės paskirties objektus ir pastatus</t>
  </si>
  <si>
    <t>Įrengti pandusą Liepalotuose</t>
  </si>
  <si>
    <t>Įrengti poilsio žaidimų aikštelę prie VDC</t>
  </si>
  <si>
    <t>Tikslas: Organizuoti ir užtikrinti efektyvų valstybės deleguotų funkcijų vykdymą</t>
  </si>
  <si>
    <t>Seniūnijos vidaus administravimas</t>
  </si>
  <si>
    <t>Uždavinys: Užtikrinti tinkamą seniūnijos funkcijų įgyvendinimą</t>
  </si>
  <si>
    <t>Seniūnijos vidaus administravimas(priemonėsbei paslaugos, skirtos seniūnijos išlaikymui)</t>
  </si>
  <si>
    <t>Darbas su rizikos šeimomis</t>
  </si>
  <si>
    <t>Socialinė rūpyba</t>
  </si>
  <si>
    <t>Žemėsūkio funkcijų vykdymas</t>
  </si>
  <si>
    <t>Aptarnaujamų ūkių skaičius</t>
  </si>
  <si>
    <t>Viešųjų darbų organizavimas</t>
  </si>
  <si>
    <t>Savivaldybei priklausančičių soc. būstų remontas</t>
  </si>
  <si>
    <t>Soc. būstų remontas</t>
  </si>
  <si>
    <t>Tikslas: Užtikrinti visuomenės švietimą,sveikatingumo gerinimąir socialinį saugumą</t>
  </si>
  <si>
    <t>Uždavinys: Organizuoti vaikų ir jaunimo laisvalaikio užimtumą</t>
  </si>
  <si>
    <t>Darbo su soc. remtinų šeimų vaikais organizavimas</t>
  </si>
  <si>
    <t>Organizuoti vaikų dienos centro ir vaikų vasaros stovyklų veiklą</t>
  </si>
  <si>
    <t>Tikslas: Padidinti savivaldybės administracijos valdymo kokybę</t>
  </si>
  <si>
    <t>Uždavinys: Tobulinti savivaldybės administracijos valdymo kokybę</t>
  </si>
  <si>
    <t>Administracijos naštos mažinimas</t>
  </si>
  <si>
    <t>Pažymos juridiniams faktams patvirtinti ir susirašinėjimo su kitomis institucijomis</t>
  </si>
  <si>
    <t>Laidojimo leidimai</t>
  </si>
  <si>
    <t>Gyvenamosios vietos deklarav.funkcijos vykdymas</t>
  </si>
  <si>
    <t>Leidimai saugotinų medžių ir krūmų kirtimo,persodinimo ar kitokio pašalinimo, genėjimo darbams</t>
  </si>
  <si>
    <t>Notariniai veiksmai, testamentai</t>
  </si>
  <si>
    <t>Darbo su soc.remtinomis šeimomis organizavimas</t>
  </si>
  <si>
    <t>Įdarbinimas asmenų per viešuosius darbus</t>
  </si>
  <si>
    <t>Sutvarkytas sen.teritorijos plotas</t>
  </si>
  <si>
    <t>Vartų įrengimas</t>
  </si>
  <si>
    <t>Patalpų įrengimas</t>
  </si>
  <si>
    <t>km</t>
  </si>
  <si>
    <t>m2</t>
  </si>
  <si>
    <t>obj.</t>
  </si>
  <si>
    <t>vnt.</t>
  </si>
  <si>
    <t>Nupirkta naujų šviestuvų</t>
  </si>
  <si>
    <t>Gauta papild.lėšų</t>
  </si>
  <si>
    <t>Gauta daugiau lėšų iš valstybės</t>
  </si>
  <si>
    <t xml:space="preserve">Skirta papild.lėšų </t>
  </si>
  <si>
    <t>Įgyvendinta užimtumo programa</t>
  </si>
  <si>
    <t xml:space="preserve">Gauta daugiau lėšų </t>
  </si>
  <si>
    <t>Lėšos panaudotos kultūros namų fasado remontui</t>
  </si>
  <si>
    <t>Gauta daugiau lėšų renovacijai</t>
  </si>
  <si>
    <t>Atnaujinti 3 ir pastatyta Savanorių įamžinimo skulptūra</t>
  </si>
  <si>
    <t>Daugiau lėšų panaudota kelių tvarkymui</t>
  </si>
  <si>
    <t>Atlikti remonto darbai</t>
  </si>
  <si>
    <t>Remontuojamų soc.būstų skaičius</t>
  </si>
  <si>
    <t>Notarinių veiksmų skaičius</t>
  </si>
  <si>
    <t xml:space="preserve">2017 METŲ VEIKLOS PLANO ATASKAITA 
</t>
  </si>
  <si>
    <t>Skirtos lėšos biudžetiniams 2017-iesiems metams, tūkst. Eur</t>
  </si>
  <si>
    <t>Panaudotos lėšos biudžetiniais 2017-ais metais, tūkst. Eur</t>
  </si>
  <si>
    <t>Savivaldybės administracijos Lukšių seniūnijos 2017 metų veiklos plano programa</t>
  </si>
  <si>
    <t>Atliekų rinkimas iš sen.objektų skaičius</t>
  </si>
  <si>
    <t>Apšviestų gatvių skaičius</t>
  </si>
  <si>
    <t>Prižiūrimų šildymo įreng.skaičius</t>
  </si>
  <si>
    <t>Nuvestų trąsų skaičius</t>
  </si>
  <si>
    <t>Įrengtų objektų skaičius</t>
  </si>
  <si>
    <t>Atnaujinamų skulptūrų skaičius</t>
  </si>
  <si>
    <t>Renovuojamų objektų skaičius</t>
  </si>
  <si>
    <t>Objektų skaičius</t>
  </si>
  <si>
    <t>Seniūnijoje dirbančių darbuotojų skaičius</t>
  </si>
  <si>
    <t>Rizikos šeimų skaičius</t>
  </si>
  <si>
    <t>Soc.remtinų šeimų skaičius</t>
  </si>
  <si>
    <t>Įdarbintų asmenų skaičius</t>
  </si>
  <si>
    <t>Vaikų stovyklų skaičius</t>
  </si>
  <si>
    <t>Išduotų pažymų skaičius</t>
  </si>
  <si>
    <t>Išduotų leidimų skaičius</t>
  </si>
  <si>
    <t>Gyventojų pasinaudojusių deklaravimo pasl. skaičius</t>
  </si>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</sst>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40">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8"/>
      <name val="Times New Roman"/>
      <family val="1"/>
      <charset val="204"/>
    </font>
    <font>
      <sz val="11"/>
      <color theme="1"/>
      <name val="Calibri"/>
      <family val="2"/>
      <charset val="186"/>
      <scheme val="minor"/>
    </font>
    <font>
      <sz val="11"/>
      <color theme="1"/>
      <name val="Calibri"/>
      <family val="2"/>
      <scheme val="minor"/>
    </font>
    <font>
      <b/>
      <sz val="10"/>
      <color theme="1"/>
      <name val="Times New Roman"/>
      <family val="1"/>
      <charset val="186"/>
    </font>
    <font>
      <b/>
      <sz val="9"/>
      <color indexed="14"/>
      <name val="Times New Roman"/>
      <family val="1"/>
      <charset val="186"/>
    </font>
    <font>
      <sz val="8"/>
      <color theme="1"/>
      <name val="Times New Roman"/>
      <family val="1"/>
      <charset val="186"/>
    </font>
    <font>
      <sz val="12"/>
      <color theme="1"/>
      <name val="Times New Roman"/>
      <family val="1"/>
      <charset val="186"/>
    </font>
    <font>
      <sz val="11"/>
      <color theme="1"/>
      <name val="Times New Roman"/>
      <family val="1"/>
      <charset val="186"/>
    </font>
    <font>
      <sz val="10"/>
      <color theme="1"/>
      <name val="Times New Roman"/>
      <family val="1"/>
      <charset val="186"/>
    </font>
    <font>
      <b/>
      <sz val="12"/>
      <color theme="1"/>
      <name val="Times New Roman"/>
      <family val="1"/>
      <charset val="186"/>
    </font>
    <font>
      <sz val="9"/>
      <color theme="1"/>
      <name val="Times New Roman"/>
      <family val="1"/>
      <charset val="186"/>
    </font>
    <font>
      <b/>
      <sz val="9"/>
      <color theme="1"/>
      <name val="Times New Roman"/>
      <family val="1"/>
      <charset val="186"/>
    </font>
    <font>
      <b/>
      <u/>
      <sz val="9"/>
      <color theme="1"/>
      <name val="Times New Roman"/>
      <family val="1"/>
      <charset val="186"/>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0" fontId="29" fillId="0" borderId="0"/>
    <xf numFmtId="0" fontId="14" fillId="0" borderId="0"/>
    <xf numFmtId="0" fontId="12" fillId="0" borderId="0"/>
    <xf numFmtId="0" fontId="28" fillId="0" borderId="0"/>
    <xf numFmtId="0" fontId="13" fillId="0" borderId="0"/>
  </cellStyleXfs>
  <cellXfs count="547">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2" fillId="0" borderId="0" xfId="0" applyFont="1" applyAlignment="1">
      <alignment vertical="top"/>
    </xf>
    <xf numFmtId="0" fontId="22"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49" fontId="10" fillId="3" borderId="60" xfId="0" applyNumberFormat="1" applyFont="1" applyFill="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49" fontId="8" fillId="0" borderId="0" xfId="0" applyNumberFormat="1" applyFont="1" applyFill="1" applyBorder="1" applyAlignment="1">
      <alignment horizontal="left" vertical="top"/>
    </xf>
    <xf numFmtId="0" fontId="8" fillId="0" borderId="1" xfId="0" applyFont="1" applyFill="1" applyBorder="1" applyAlignment="1">
      <alignment vertical="top" wrapText="1"/>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167" fontId="8" fillId="0" borderId="28" xfId="0" applyNumberFormat="1" applyFont="1" applyFill="1" applyBorder="1" applyAlignment="1">
      <alignment horizontal="center" vertical="top"/>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22" fillId="0" borderId="0" xfId="0" applyFont="1" applyAlignment="1">
      <alignment vertical="top" wrapText="1"/>
    </xf>
    <xf numFmtId="49" fontId="8" fillId="0" borderId="0" xfId="0" applyNumberFormat="1" applyFont="1" applyFill="1" applyBorder="1" applyAlignment="1">
      <alignment horizontal="left" vertical="top"/>
    </xf>
    <xf numFmtId="0" fontId="22" fillId="0" borderId="0" xfId="0" applyFont="1" applyAlignment="1">
      <alignment horizontal="left" vertical="top" wrapText="1"/>
    </xf>
    <xf numFmtId="0" fontId="8" fillId="0" borderId="28" xfId="0" applyFont="1" applyBorder="1" applyAlignment="1">
      <alignment horizontal="center" vertical="center" wrapText="1"/>
    </xf>
    <xf numFmtId="0" fontId="22" fillId="0" borderId="0" xfId="0" applyFont="1" applyAlignment="1">
      <alignment horizontal="left" vertical="top" wrapText="1"/>
    </xf>
    <xf numFmtId="49" fontId="8" fillId="0" borderId="0" xfId="0" applyNumberFormat="1" applyFont="1" applyFill="1" applyBorder="1" applyAlignment="1">
      <alignment horizontal="left" vertical="top"/>
    </xf>
    <xf numFmtId="0" fontId="8" fillId="0" borderId="23" xfId="0" applyFont="1" applyBorder="1" applyAlignment="1">
      <alignment horizontal="center" vertical="center" wrapText="1"/>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165" fontId="10" fillId="4" borderId="28" xfId="0" applyNumberFormat="1" applyFont="1" applyFill="1" applyBorder="1" applyAlignment="1">
      <alignment vertical="top"/>
    </xf>
    <xf numFmtId="4" fontId="10" fillId="2" borderId="53" xfId="0" applyNumberFormat="1" applyFont="1" applyFill="1" applyBorder="1" applyAlignment="1">
      <alignment horizontal="center" vertical="top"/>
    </xf>
    <xf numFmtId="4" fontId="10" fillId="6" borderId="53"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2" fontId="10" fillId="4" borderId="28" xfId="0" applyNumberFormat="1" applyFont="1" applyFill="1" applyBorder="1" applyAlignment="1">
      <alignment horizontal="center" vertical="top" wrapText="1"/>
    </xf>
    <xf numFmtId="4" fontId="10" fillId="4" borderId="28" xfId="0" applyNumberFormat="1" applyFont="1" applyFill="1" applyBorder="1" applyAlignment="1">
      <alignment horizontal="center" vertical="top" wrapText="1"/>
    </xf>
    <xf numFmtId="2" fontId="10" fillId="4" borderId="61" xfId="0" applyNumberFormat="1" applyFont="1" applyFill="1" applyBorder="1" applyAlignment="1">
      <alignment horizontal="center" vertical="top" wrapText="1"/>
    </xf>
    <xf numFmtId="4" fontId="30" fillId="2" borderId="28" xfId="0" applyNumberFormat="1" applyFont="1" applyFill="1" applyBorder="1" applyAlignment="1">
      <alignment horizontal="center" vertical="top"/>
    </xf>
    <xf numFmtId="0" fontId="9" fillId="0" borderId="0" xfId="0" applyFont="1" applyAlignment="1">
      <alignment horizontal="center" vertical="top"/>
    </xf>
    <xf numFmtId="0" fontId="9" fillId="0" borderId="0" xfId="0" applyFont="1" applyAlignment="1">
      <alignment horizontal="center" vertical="top"/>
    </xf>
    <xf numFmtId="165" fontId="9" fillId="0" borderId="0" xfId="0" applyNumberFormat="1" applyFont="1" applyAlignment="1">
      <alignment vertical="top"/>
    </xf>
    <xf numFmtId="165" fontId="9" fillId="0" borderId="0" xfId="0" applyNumberFormat="1" applyFont="1" applyAlignment="1">
      <alignment horizontal="center" vertical="top"/>
    </xf>
    <xf numFmtId="0" fontId="8" fillId="0" borderId="0" xfId="0" applyFont="1" applyBorder="1" applyAlignment="1">
      <alignment horizontal="center" vertical="top"/>
    </xf>
    <xf numFmtId="165" fontId="8" fillId="0" borderId="0" xfId="0" applyNumberFormat="1" applyFont="1" applyBorder="1" applyAlignment="1">
      <alignment vertical="top"/>
    </xf>
    <xf numFmtId="0" fontId="6" fillId="0" borderId="28" xfId="0" applyFont="1" applyBorder="1" applyAlignment="1">
      <alignment vertical="top" wrapText="1"/>
    </xf>
    <xf numFmtId="0" fontId="5" fillId="0" borderId="28" xfId="0" applyFont="1" applyBorder="1" applyAlignment="1">
      <alignment vertical="top"/>
    </xf>
    <xf numFmtId="0" fontId="5" fillId="0" borderId="1" xfId="0" applyFont="1" applyBorder="1" applyAlignment="1">
      <alignment vertical="top"/>
    </xf>
    <xf numFmtId="49" fontId="5" fillId="3" borderId="28" xfId="0" applyNumberFormat="1" applyFont="1" applyFill="1" applyBorder="1" applyAlignment="1">
      <alignment horizontal="center" vertical="top" wrapText="1"/>
    </xf>
    <xf numFmtId="49" fontId="5" fillId="3" borderId="28" xfId="0" applyNumberFormat="1" applyFont="1" applyFill="1" applyBorder="1" applyAlignment="1">
      <alignment horizontal="center" vertical="top"/>
    </xf>
    <xf numFmtId="49" fontId="5" fillId="2" borderId="28" xfId="0" applyNumberFormat="1" applyFont="1" applyFill="1" applyBorder="1" applyAlignment="1">
      <alignment horizontal="center" vertical="top"/>
    </xf>
    <xf numFmtId="0" fontId="5" fillId="0" borderId="60" xfId="0" applyFont="1" applyFill="1" applyBorder="1" applyAlignment="1">
      <alignment vertical="top" wrapText="1"/>
    </xf>
    <xf numFmtId="165" fontId="5" fillId="0" borderId="60" xfId="0" applyNumberFormat="1" applyFont="1" applyFill="1" applyBorder="1" applyAlignment="1">
      <alignment horizontal="center" vertical="top" wrapText="1"/>
    </xf>
    <xf numFmtId="165" fontId="5" fillId="0" borderId="60" xfId="0" applyNumberFormat="1" applyFont="1" applyFill="1" applyBorder="1" applyAlignment="1">
      <alignment vertical="top" wrapText="1"/>
    </xf>
    <xf numFmtId="0" fontId="5" fillId="0" borderId="28" xfId="0" applyFont="1" applyFill="1" applyBorder="1" applyAlignment="1">
      <alignment vertical="top" wrapText="1"/>
    </xf>
    <xf numFmtId="0" fontId="5" fillId="0" borderId="28" xfId="0" applyFont="1" applyFill="1" applyBorder="1" applyAlignment="1">
      <alignment horizontal="center" vertical="top" wrapText="1"/>
    </xf>
    <xf numFmtId="49" fontId="6" fillId="7" borderId="28" xfId="0" applyNumberFormat="1" applyFont="1" applyFill="1" applyBorder="1" applyAlignment="1">
      <alignment vertical="top"/>
    </xf>
    <xf numFmtId="0" fontId="6" fillId="0" borderId="28" xfId="0" applyFont="1" applyFill="1" applyBorder="1" applyAlignment="1">
      <alignment vertical="top" wrapText="1"/>
    </xf>
    <xf numFmtId="0" fontId="6" fillId="0" borderId="28" xfId="0" applyFont="1" applyBorder="1" applyAlignment="1">
      <alignment horizontal="center" vertical="top"/>
    </xf>
    <xf numFmtId="165" fontId="5" fillId="0" borderId="28" xfId="0" applyNumberFormat="1" applyFont="1" applyFill="1" applyBorder="1" applyAlignment="1">
      <alignment horizontal="center" vertical="top"/>
    </xf>
    <xf numFmtId="165" fontId="6" fillId="0" borderId="28" xfId="0" applyNumberFormat="1" applyFont="1" applyFill="1" applyBorder="1" applyAlignment="1">
      <alignment horizontal="center" vertical="top"/>
    </xf>
    <xf numFmtId="49" fontId="6" fillId="0" borderId="61" xfId="0" applyNumberFormat="1" applyFont="1" applyBorder="1" applyAlignment="1">
      <alignment horizontal="left" vertical="top"/>
    </xf>
    <xf numFmtId="0" fontId="6" fillId="0" borderId="28" xfId="0" applyFont="1" applyBorder="1" applyAlignment="1">
      <alignment vertical="top"/>
    </xf>
    <xf numFmtId="165" fontId="5" fillId="4" borderId="28" xfId="0" applyNumberFormat="1" applyFont="1" applyFill="1" applyBorder="1" applyAlignment="1">
      <alignment horizontal="center" vertical="top"/>
    </xf>
    <xf numFmtId="165" fontId="5" fillId="2" borderId="28" xfId="0" applyNumberFormat="1" applyFont="1" applyFill="1" applyBorder="1" applyAlignment="1">
      <alignment horizontal="center" vertical="top"/>
    </xf>
    <xf numFmtId="49" fontId="5" fillId="2" borderId="53" xfId="0" applyNumberFormat="1" applyFont="1" applyFill="1" applyBorder="1" applyAlignment="1">
      <alignment horizontal="left" vertical="top"/>
    </xf>
    <xf numFmtId="49" fontId="5" fillId="2" borderId="60" xfId="0" applyNumberFormat="1" applyFont="1" applyFill="1" applyBorder="1" applyAlignment="1">
      <alignment horizontal="left" vertical="top"/>
    </xf>
    <xf numFmtId="165" fontId="5" fillId="2" borderId="60" xfId="0" applyNumberFormat="1" applyFont="1" applyFill="1" applyBorder="1" applyAlignment="1">
      <alignment horizontal="center" vertical="top"/>
    </xf>
    <xf numFmtId="165" fontId="5" fillId="2" borderId="60" xfId="0" applyNumberFormat="1" applyFont="1" applyFill="1" applyBorder="1" applyAlignment="1">
      <alignment horizontal="left" vertical="top"/>
    </xf>
    <xf numFmtId="49" fontId="5" fillId="2" borderId="60" xfId="0" applyNumberFormat="1" applyFont="1" applyFill="1" applyBorder="1" applyAlignment="1">
      <alignment horizontal="center" vertical="top"/>
    </xf>
    <xf numFmtId="49" fontId="5" fillId="2" borderId="61" xfId="0" applyNumberFormat="1" applyFont="1" applyFill="1" applyBorder="1" applyAlignment="1">
      <alignment horizontal="left" vertical="top"/>
    </xf>
    <xf numFmtId="0" fontId="5" fillId="0" borderId="1" xfId="0" applyFont="1" applyBorder="1" applyAlignment="1">
      <alignment horizontal="center" vertical="top"/>
    </xf>
    <xf numFmtId="49" fontId="5" fillId="3" borderId="1" xfId="0" applyNumberFormat="1" applyFont="1" applyFill="1" applyBorder="1" applyAlignment="1">
      <alignment horizontal="center" vertical="top"/>
    </xf>
    <xf numFmtId="49" fontId="5" fillId="2" borderId="1" xfId="0" applyNumberFormat="1" applyFont="1" applyFill="1" applyBorder="1" applyAlignment="1">
      <alignment horizontal="center" vertical="top"/>
    </xf>
    <xf numFmtId="49" fontId="5" fillId="0" borderId="1" xfId="0" applyNumberFormat="1" applyFont="1" applyFill="1" applyBorder="1" applyAlignment="1">
      <alignment horizontal="center" vertical="top"/>
    </xf>
    <xf numFmtId="0" fontId="6" fillId="0" borderId="0" xfId="0" applyFont="1" applyAlignment="1">
      <alignment vertical="top"/>
    </xf>
    <xf numFmtId="0" fontId="5" fillId="0" borderId="45" xfId="0" applyFont="1" applyBorder="1" applyAlignment="1">
      <alignment horizontal="center" vertical="top"/>
    </xf>
    <xf numFmtId="49" fontId="5" fillId="3" borderId="45" xfId="0" applyNumberFormat="1" applyFont="1" applyFill="1" applyBorder="1" applyAlignment="1">
      <alignment horizontal="center" vertical="top"/>
    </xf>
    <xf numFmtId="49" fontId="5" fillId="2" borderId="45" xfId="0" applyNumberFormat="1" applyFont="1" applyFill="1" applyBorder="1" applyAlignment="1">
      <alignment horizontal="center" vertical="top"/>
    </xf>
    <xf numFmtId="49" fontId="5" fillId="0" borderId="23" xfId="0" applyNumberFormat="1" applyFont="1" applyFill="1" applyBorder="1" applyAlignment="1">
      <alignment horizontal="center" vertical="top"/>
    </xf>
    <xf numFmtId="0" fontId="5" fillId="0" borderId="23" xfId="0" applyFont="1" applyBorder="1" applyAlignment="1">
      <alignment horizontal="center" vertical="top"/>
    </xf>
    <xf numFmtId="49" fontId="5" fillId="3" borderId="23" xfId="0" applyNumberFormat="1" applyFont="1" applyFill="1" applyBorder="1" applyAlignment="1">
      <alignment horizontal="center" vertical="top"/>
    </xf>
    <xf numFmtId="49" fontId="5" fillId="2" borderId="23" xfId="0" applyNumberFormat="1" applyFont="1" applyFill="1" applyBorder="1" applyAlignment="1">
      <alignment horizontal="center" vertical="top"/>
    </xf>
    <xf numFmtId="0" fontId="5" fillId="4" borderId="61" xfId="0" applyFont="1" applyFill="1" applyBorder="1" applyAlignment="1">
      <alignment horizontal="right" vertical="top" wrapText="1"/>
    </xf>
    <xf numFmtId="164" fontId="5" fillId="4" borderId="53" xfId="0" applyNumberFormat="1" applyFont="1" applyFill="1" applyBorder="1" applyAlignment="1">
      <alignment horizontal="center" vertical="top"/>
    </xf>
    <xf numFmtId="164" fontId="5" fillId="4" borderId="60" xfId="0" applyNumberFormat="1" applyFont="1" applyFill="1" applyBorder="1" applyAlignment="1">
      <alignment horizontal="center" vertical="top"/>
    </xf>
    <xf numFmtId="164" fontId="5" fillId="4" borderId="61" xfId="0" applyNumberFormat="1" applyFont="1" applyFill="1" applyBorder="1" applyAlignment="1">
      <alignment horizontal="center" vertical="top"/>
    </xf>
    <xf numFmtId="49" fontId="5" fillId="0" borderId="45" xfId="0" applyNumberFormat="1" applyFont="1" applyFill="1" applyBorder="1" applyAlignment="1">
      <alignment horizontal="center" vertical="top"/>
    </xf>
    <xf numFmtId="1" fontId="6" fillId="0" borderId="28" xfId="0" applyNumberFormat="1" applyFont="1" applyBorder="1" applyAlignment="1">
      <alignment horizontal="center" vertical="top"/>
    </xf>
    <xf numFmtId="49" fontId="5" fillId="2" borderId="53" xfId="0" applyNumberFormat="1" applyFont="1" applyFill="1" applyBorder="1" applyAlignment="1">
      <alignment horizontal="center" vertical="top"/>
    </xf>
    <xf numFmtId="49" fontId="5" fillId="2" borderId="61" xfId="0" applyNumberFormat="1" applyFont="1" applyFill="1" applyBorder="1" applyAlignment="1">
      <alignment horizontal="center" vertical="top"/>
    </xf>
    <xf numFmtId="49" fontId="5" fillId="0" borderId="1" xfId="0" applyNumberFormat="1" applyFont="1" applyBorder="1" applyAlignment="1">
      <alignment vertical="top"/>
    </xf>
    <xf numFmtId="165" fontId="5" fillId="0" borderId="28" xfId="0" applyNumberFormat="1" applyFont="1" applyFill="1" applyBorder="1" applyAlignment="1">
      <alignment horizontal="center" vertical="top" wrapText="1"/>
    </xf>
    <xf numFmtId="165" fontId="5" fillId="0" borderId="28" xfId="0" applyNumberFormat="1" applyFont="1" applyFill="1" applyBorder="1" applyAlignment="1">
      <alignment vertical="top" wrapText="1"/>
    </xf>
    <xf numFmtId="165" fontId="6" fillId="0" borderId="28" xfId="0" applyNumberFormat="1" applyFont="1" applyFill="1" applyBorder="1" applyAlignment="1">
      <alignment vertical="top" wrapText="1"/>
    </xf>
    <xf numFmtId="0" fontId="6" fillId="0" borderId="28" xfId="0" applyFont="1" applyFill="1" applyBorder="1" applyAlignment="1">
      <alignment horizontal="center" vertical="top" wrapText="1"/>
    </xf>
    <xf numFmtId="165" fontId="5" fillId="6" borderId="28" xfId="0" applyNumberFormat="1" applyFont="1" applyFill="1" applyBorder="1" applyAlignment="1">
      <alignment horizontal="center" vertical="top"/>
    </xf>
    <xf numFmtId="0" fontId="9" fillId="0" borderId="28" xfId="0" applyFont="1" applyBorder="1" applyAlignment="1">
      <alignment horizontal="center" vertical="top"/>
    </xf>
    <xf numFmtId="49" fontId="5" fillId="2" borderId="60" xfId="0" applyNumberFormat="1" applyFont="1" applyFill="1" applyBorder="1" applyAlignment="1">
      <alignment vertical="top"/>
    </xf>
    <xf numFmtId="0" fontId="5" fillId="0" borderId="53" xfId="0" applyFont="1" applyFill="1" applyBorder="1" applyAlignment="1">
      <alignment vertical="top" wrapText="1"/>
    </xf>
    <xf numFmtId="49" fontId="5" fillId="2" borderId="28" xfId="0" applyNumberFormat="1" applyFont="1" applyFill="1" applyBorder="1" applyAlignment="1">
      <alignment horizontal="left" vertical="top"/>
    </xf>
    <xf numFmtId="49" fontId="31" fillId="2" borderId="61" xfId="0" applyNumberFormat="1" applyFont="1" applyFill="1" applyBorder="1" applyAlignment="1">
      <alignment horizontal="left" vertical="top"/>
    </xf>
    <xf numFmtId="49" fontId="31" fillId="2" borderId="61" xfId="0" applyNumberFormat="1" applyFont="1" applyFill="1" applyBorder="1" applyAlignment="1">
      <alignment horizontal="left" vertical="top"/>
    </xf>
    <xf numFmtId="0" fontId="32" fillId="0" borderId="0" xfId="0" applyFont="1" applyAlignment="1">
      <alignment vertical="top"/>
    </xf>
    <xf numFmtId="0" fontId="35" fillId="0" borderId="0" xfId="0" applyFont="1" applyAlignment="1">
      <alignment vertical="top"/>
    </xf>
    <xf numFmtId="0" fontId="35" fillId="0" borderId="0" xfId="0" applyFont="1" applyAlignment="1">
      <alignment horizontal="left" vertical="center" shrinkToFit="1"/>
    </xf>
    <xf numFmtId="0" fontId="35" fillId="0" borderId="0" xfId="0" applyFont="1" applyAlignment="1">
      <alignment horizontal="center" vertical="top"/>
    </xf>
    <xf numFmtId="0" fontId="33" fillId="0" borderId="0" xfId="0" applyFont="1" applyAlignment="1">
      <alignment vertical="top" wrapText="1"/>
    </xf>
    <xf numFmtId="0" fontId="33" fillId="0" borderId="0" xfId="0" applyFont="1" applyAlignment="1">
      <alignment horizontal="left" vertical="top" wrapText="1"/>
    </xf>
    <xf numFmtId="165" fontId="32" fillId="0" borderId="0" xfId="0" applyNumberFormat="1" applyFont="1" applyAlignment="1">
      <alignment horizontal="center" vertical="top" wrapText="1"/>
    </xf>
    <xf numFmtId="165" fontId="32" fillId="0" borderId="0" xfId="0" applyNumberFormat="1" applyFont="1" applyAlignment="1">
      <alignment horizontal="left" vertical="top" wrapText="1"/>
    </xf>
    <xf numFmtId="0" fontId="33" fillId="0" borderId="0" xfId="0" applyFont="1" applyAlignment="1">
      <alignment horizontal="left" vertical="center" shrinkToFit="1"/>
    </xf>
    <xf numFmtId="0" fontId="32" fillId="0" borderId="0" xfId="0" applyFont="1" applyAlignment="1">
      <alignment horizontal="center" vertical="top"/>
    </xf>
    <xf numFmtId="165" fontId="32" fillId="0" borderId="0" xfId="0" applyNumberFormat="1" applyFont="1" applyAlignment="1">
      <alignment horizontal="center" vertical="top"/>
    </xf>
    <xf numFmtId="165" fontId="32" fillId="0" borderId="0" xfId="0" applyNumberFormat="1" applyFont="1" applyAlignment="1">
      <alignment vertical="top"/>
    </xf>
    <xf numFmtId="0" fontId="33" fillId="0" borderId="0" xfId="0" applyFont="1" applyAlignment="1">
      <alignment horizontal="left" vertical="center" wrapText="1" shrinkToFit="1"/>
    </xf>
    <xf numFmtId="0" fontId="33" fillId="0" borderId="0" xfId="0" applyFont="1" applyAlignment="1">
      <alignment horizontal="center" vertical="top" wrapText="1"/>
    </xf>
    <xf numFmtId="0" fontId="35" fillId="0" borderId="0" xfId="0" applyFont="1" applyBorder="1" applyAlignment="1">
      <alignment vertical="top"/>
    </xf>
    <xf numFmtId="165" fontId="37" fillId="0" borderId="28" xfId="0" applyNumberFormat="1" applyFont="1" applyBorder="1" applyAlignment="1">
      <alignment horizontal="center" vertical="center" textRotation="90" wrapText="1"/>
    </xf>
    <xf numFmtId="0" fontId="37" fillId="0" borderId="28" xfId="0" applyFont="1" applyBorder="1" applyAlignment="1">
      <alignment horizontal="left" vertical="center" shrinkToFit="1"/>
    </xf>
    <xf numFmtId="0" fontId="37" fillId="0" borderId="28" xfId="0" applyFont="1" applyBorder="1" applyAlignment="1">
      <alignment horizontal="center" vertical="center" textRotation="90"/>
    </xf>
    <xf numFmtId="0" fontId="37" fillId="0" borderId="28" xfId="0" applyFont="1" applyBorder="1" applyAlignment="1">
      <alignment horizontal="center" vertical="center" textRotation="90" wrapText="1"/>
    </xf>
    <xf numFmtId="0" fontId="38" fillId="0" borderId="28" xfId="0" applyFont="1" applyBorder="1" applyAlignment="1">
      <alignment vertical="top"/>
    </xf>
    <xf numFmtId="0" fontId="38" fillId="0" borderId="28" xfId="0" applyFont="1" applyFill="1" applyBorder="1" applyAlignment="1">
      <alignment horizontal="left" vertical="center" wrapText="1" shrinkToFit="1"/>
    </xf>
    <xf numFmtId="49" fontId="38" fillId="2" borderId="60" xfId="0" applyNumberFormat="1" applyFont="1" applyFill="1" applyBorder="1" applyAlignment="1">
      <alignment horizontal="left" vertical="center" shrinkToFit="1"/>
    </xf>
    <xf numFmtId="0" fontId="37" fillId="0" borderId="28" xfId="0" applyFont="1" applyBorder="1" applyAlignment="1">
      <alignment horizontal="left" vertical="center" wrapText="1" shrinkToFit="1"/>
    </xf>
    <xf numFmtId="164" fontId="38" fillId="4" borderId="60" xfId="0" applyNumberFormat="1" applyFont="1" applyFill="1" applyBorder="1" applyAlignment="1">
      <alignment horizontal="left" vertical="center" shrinkToFit="1"/>
    </xf>
    <xf numFmtId="0" fontId="37" fillId="0" borderId="28" xfId="0" applyFont="1" applyFill="1" applyBorder="1" applyAlignment="1">
      <alignment horizontal="left" vertical="center" wrapText="1" shrinkToFit="1"/>
    </xf>
    <xf numFmtId="0" fontId="35" fillId="0" borderId="28" xfId="0" applyFont="1" applyBorder="1" applyAlignment="1">
      <alignment horizontal="left" vertical="center" wrapText="1" shrinkToFit="1"/>
    </xf>
    <xf numFmtId="0" fontId="35" fillId="0" borderId="0" xfId="0" applyFont="1" applyBorder="1" applyAlignment="1">
      <alignment horizontal="left" vertical="center" shrinkToFit="1"/>
    </xf>
    <xf numFmtId="0" fontId="32" fillId="0" borderId="0" xfId="0" applyFont="1" applyAlignment="1">
      <alignment horizontal="left" vertical="center" shrinkToFit="1"/>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0" fontId="10" fillId="2" borderId="28" xfId="0" applyFont="1" applyFill="1" applyBorder="1" applyAlignment="1">
      <alignment horizontal="left" vertical="top" wrapText="1"/>
    </xf>
    <xf numFmtId="49" fontId="10" fillId="3" borderId="28" xfId="0" applyNumberFormat="1" applyFont="1" applyFill="1" applyBorder="1" applyAlignment="1">
      <alignment horizontal="center" vertical="top"/>
    </xf>
    <xf numFmtId="0" fontId="25" fillId="0" borderId="0" xfId="0" applyFont="1" applyAlignment="1">
      <alignment horizontal="justify" vertical="top" wrapText="1"/>
    </xf>
    <xf numFmtId="0" fontId="8" fillId="0" borderId="0" xfId="0" applyFont="1" applyAlignment="1">
      <alignment horizontal="justify"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6" borderId="28"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26"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0" fontId="10" fillId="4" borderId="28" xfId="0" applyFont="1" applyFill="1" applyBorder="1" applyAlignment="1">
      <alignment horizontal="right" vertical="top" wrapText="1"/>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0" fontId="22" fillId="0" borderId="0" xfId="0" applyFont="1" applyAlignment="1">
      <alignment horizontal="left" vertical="top" wrapText="1"/>
    </xf>
    <xf numFmtId="0" fontId="23" fillId="0" borderId="0" xfId="0" applyFont="1" applyAlignment="1">
      <alignment horizontal="center" vertical="top" wrapText="1"/>
    </xf>
    <xf numFmtId="0" fontId="10" fillId="6" borderId="28" xfId="0" applyFont="1" applyFill="1" applyBorder="1" applyAlignment="1">
      <alignment horizontal="left" vertical="top" wrapText="1"/>
    </xf>
    <xf numFmtId="0" fontId="19" fillId="6"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8" fillId="0" borderId="56"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8"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xf>
    <xf numFmtId="0" fontId="23" fillId="0" borderId="0" xfId="0" applyFont="1" applyAlignment="1">
      <alignment horizontal="center" vertical="top"/>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10" fillId="0" borderId="28" xfId="0" applyFont="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7" fillId="0" borderId="0" xfId="0" applyFont="1" applyAlignment="1">
      <alignment horizontal="center" vertical="top" wrapText="1"/>
    </xf>
    <xf numFmtId="0" fontId="22" fillId="0" borderId="62" xfId="0" applyFont="1" applyBorder="1" applyAlignment="1">
      <alignment horizontal="center" vertical="top" wrapText="1"/>
    </xf>
    <xf numFmtId="49" fontId="8" fillId="0" borderId="72" xfId="0" applyNumberFormat="1" applyFont="1" applyFill="1" applyBorder="1" applyAlignment="1">
      <alignment horizontal="left" vertical="top"/>
    </xf>
    <xf numFmtId="165" fontId="37" fillId="0" borderId="56" xfId="0" applyNumberFormat="1" applyFont="1" applyBorder="1" applyAlignment="1">
      <alignment horizontal="center" vertical="center" wrapText="1"/>
    </xf>
    <xf numFmtId="165" fontId="37" fillId="0" borderId="72" xfId="0" applyNumberFormat="1" applyFont="1" applyBorder="1" applyAlignment="1">
      <alignment horizontal="center" vertical="center" wrapText="1"/>
    </xf>
    <xf numFmtId="165" fontId="37" fillId="0" borderId="73" xfId="0" applyNumberFormat="1" applyFont="1" applyBorder="1" applyAlignment="1">
      <alignment horizontal="center" vertical="center" wrapText="1"/>
    </xf>
    <xf numFmtId="165" fontId="37" fillId="0" borderId="55" xfId="0" applyNumberFormat="1" applyFont="1" applyBorder="1" applyAlignment="1">
      <alignment horizontal="center" vertical="center" wrapText="1"/>
    </xf>
    <xf numFmtId="165" fontId="37" fillId="0" borderId="62" xfId="0" applyNumberFormat="1" applyFont="1" applyBorder="1" applyAlignment="1">
      <alignment horizontal="center" vertical="center" wrapText="1"/>
    </xf>
    <xf numFmtId="165" fontId="37" fillId="0" borderId="48" xfId="0" applyNumberFormat="1" applyFont="1" applyBorder="1" applyAlignment="1">
      <alignment horizontal="center" vertical="center" wrapText="1"/>
    </xf>
    <xf numFmtId="49" fontId="5" fillId="6" borderId="53" xfId="0" applyNumberFormat="1" applyFont="1" applyFill="1" applyBorder="1" applyAlignment="1">
      <alignment horizontal="right" vertical="top"/>
    </xf>
    <xf numFmtId="49" fontId="5" fillId="6" borderId="60" xfId="0" applyNumberFormat="1" applyFont="1" applyFill="1" applyBorder="1" applyAlignment="1">
      <alignment horizontal="right" vertical="top"/>
    </xf>
    <xf numFmtId="49" fontId="5" fillId="6" borderId="61" xfId="0" applyNumberFormat="1" applyFont="1" applyFill="1" applyBorder="1" applyAlignment="1">
      <alignment horizontal="right" vertical="top"/>
    </xf>
    <xf numFmtId="49" fontId="5" fillId="6" borderId="53" xfId="0" applyNumberFormat="1" applyFont="1" applyFill="1" applyBorder="1" applyAlignment="1">
      <alignment horizontal="center" vertical="top"/>
    </xf>
    <xf numFmtId="49" fontId="5" fillId="6" borderId="60" xfId="0" applyNumberFormat="1" applyFont="1" applyFill="1" applyBorder="1" applyAlignment="1">
      <alignment horizontal="center" vertical="top"/>
    </xf>
    <xf numFmtId="49" fontId="5" fillId="6" borderId="61" xfId="0" applyNumberFormat="1" applyFont="1" applyFill="1" applyBorder="1" applyAlignment="1">
      <alignment horizontal="center" vertical="top"/>
    </xf>
    <xf numFmtId="49" fontId="31" fillId="2" borderId="28" xfId="0" applyNumberFormat="1" applyFont="1" applyFill="1" applyBorder="1" applyAlignment="1">
      <alignment horizontal="right" vertical="top"/>
    </xf>
    <xf numFmtId="49" fontId="5" fillId="2" borderId="60" xfId="0" applyNumberFormat="1" applyFont="1" applyFill="1" applyBorder="1" applyAlignment="1">
      <alignment horizontal="center" vertical="top"/>
    </xf>
    <xf numFmtId="49" fontId="5" fillId="2" borderId="61" xfId="0" applyNumberFormat="1" applyFont="1" applyFill="1" applyBorder="1" applyAlignment="1">
      <alignment horizontal="center" vertical="top"/>
    </xf>
    <xf numFmtId="164" fontId="5" fillId="4" borderId="60" xfId="0" applyNumberFormat="1" applyFont="1" applyFill="1" applyBorder="1" applyAlignment="1">
      <alignment horizontal="center" vertical="top"/>
    </xf>
    <xf numFmtId="164" fontId="5" fillId="4" borderId="61" xfId="0" applyNumberFormat="1" applyFont="1" applyFill="1" applyBorder="1" applyAlignment="1">
      <alignment horizontal="center" vertical="top"/>
    </xf>
    <xf numFmtId="165" fontId="37" fillId="0" borderId="28" xfId="0" applyNumberFormat="1" applyFont="1" applyBorder="1" applyAlignment="1">
      <alignment horizontal="center" vertical="center" textRotation="90" wrapText="1"/>
    </xf>
    <xf numFmtId="0" fontId="37" fillId="0" borderId="28" xfId="0" applyNumberFormat="1" applyFont="1" applyBorder="1" applyAlignment="1">
      <alignment horizontal="center" vertical="center" wrapText="1"/>
    </xf>
    <xf numFmtId="0" fontId="37" fillId="0" borderId="28" xfId="0" applyFont="1" applyBorder="1" applyAlignment="1">
      <alignment horizontal="center" vertical="center"/>
    </xf>
    <xf numFmtId="0" fontId="5" fillId="3" borderId="28" xfId="0" applyFont="1" applyFill="1" applyBorder="1" applyAlignment="1">
      <alignment horizontal="left" vertical="top" wrapText="1"/>
    </xf>
    <xf numFmtId="0" fontId="5" fillId="2" borderId="53" xfId="0" applyFont="1" applyFill="1" applyBorder="1" applyAlignment="1">
      <alignment horizontal="left" vertical="top" wrapText="1"/>
    </xf>
    <xf numFmtId="0" fontId="5" fillId="2" borderId="60" xfId="0" applyFont="1" applyFill="1" applyBorder="1" applyAlignment="1">
      <alignment horizontal="left" vertical="top" wrapText="1"/>
    </xf>
    <xf numFmtId="0" fontId="5" fillId="2" borderId="61" xfId="0" applyFont="1" applyFill="1" applyBorder="1" applyAlignment="1">
      <alignment horizontal="left" vertical="top" wrapText="1"/>
    </xf>
    <xf numFmtId="0" fontId="5" fillId="4" borderId="53" xfId="0" applyFont="1" applyFill="1" applyBorder="1" applyAlignment="1">
      <alignment horizontal="center" vertical="top" wrapText="1"/>
    </xf>
    <xf numFmtId="0" fontId="5" fillId="4" borderId="60" xfId="0" applyFont="1" applyFill="1" applyBorder="1" applyAlignment="1">
      <alignment horizontal="center" vertical="top" wrapText="1"/>
    </xf>
    <xf numFmtId="0" fontId="5" fillId="4" borderId="61" xfId="0" applyFont="1" applyFill="1" applyBorder="1" applyAlignment="1">
      <alignment horizontal="center" vertical="top" wrapText="1"/>
    </xf>
    <xf numFmtId="49" fontId="31" fillId="2" borderId="53" xfId="0" applyNumberFormat="1" applyFont="1" applyFill="1" applyBorder="1" applyAlignment="1">
      <alignment horizontal="left" vertical="top"/>
    </xf>
    <xf numFmtId="49" fontId="31" fillId="2" borderId="60" xfId="0" applyNumberFormat="1" applyFont="1" applyFill="1" applyBorder="1" applyAlignment="1">
      <alignment horizontal="left" vertical="top"/>
    </xf>
    <xf numFmtId="49" fontId="31" fillId="2" borderId="61" xfId="0" applyNumberFormat="1" applyFont="1" applyFill="1" applyBorder="1" applyAlignment="1">
      <alignment horizontal="left" vertical="top"/>
    </xf>
    <xf numFmtId="0" fontId="5" fillId="2" borderId="28" xfId="0" applyFont="1" applyFill="1" applyBorder="1" applyAlignment="1">
      <alignment horizontal="left" vertical="top" wrapText="1"/>
    </xf>
    <xf numFmtId="0" fontId="36" fillId="0" borderId="0" xfId="0" applyFont="1" applyAlignment="1">
      <alignment horizontal="center" vertical="top" wrapText="1"/>
    </xf>
    <xf numFmtId="0" fontId="33" fillId="0" borderId="0" xfId="0" applyFont="1" applyAlignment="1">
      <alignment horizontal="left" vertical="top" wrapText="1"/>
    </xf>
    <xf numFmtId="0" fontId="34" fillId="0" borderId="0" xfId="0" applyFont="1" applyAlignment="1">
      <alignment horizontal="left" vertical="top" wrapText="1" shrinkToFit="1"/>
    </xf>
    <xf numFmtId="0" fontId="34" fillId="0" borderId="0" xfId="0" applyFont="1" applyAlignment="1">
      <alignment horizontal="left" vertical="top" shrinkToFit="1"/>
    </xf>
    <xf numFmtId="0" fontId="35" fillId="0" borderId="0" xfId="0" applyFont="1" applyAlignment="1">
      <alignment horizontal="left" vertical="top" wrapText="1"/>
    </xf>
    <xf numFmtId="0" fontId="36" fillId="0" borderId="0" xfId="0" applyFont="1" applyAlignment="1">
      <alignment horizontal="center" vertical="top"/>
    </xf>
    <xf numFmtId="0" fontId="38" fillId="6" borderId="28" xfId="0" applyFont="1" applyFill="1" applyBorder="1" applyAlignment="1">
      <alignment horizontal="left" vertical="top" wrapText="1"/>
    </xf>
    <xf numFmtId="0" fontId="39" fillId="6" borderId="28" xfId="0" applyFont="1" applyFill="1" applyBorder="1" applyAlignment="1">
      <alignment horizontal="left" vertical="top" wrapText="1"/>
    </xf>
    <xf numFmtId="0" fontId="37" fillId="0" borderId="28" xfId="0" applyFont="1" applyBorder="1" applyAlignment="1">
      <alignment horizontal="center" vertical="center" textRotation="90" wrapText="1"/>
    </xf>
    <xf numFmtId="0" fontId="37" fillId="0" borderId="28" xfId="0" applyFont="1" applyBorder="1" applyAlignment="1">
      <alignment horizontal="center" vertical="center" wrapText="1"/>
    </xf>
    <xf numFmtId="0" fontId="5" fillId="0" borderId="1" xfId="0" applyFont="1" applyBorder="1" applyAlignment="1">
      <alignment horizontal="center" vertical="top"/>
    </xf>
    <xf numFmtId="0" fontId="5" fillId="0" borderId="45" xfId="0" applyFont="1" applyBorder="1" applyAlignment="1">
      <alignment horizontal="center" vertical="top"/>
    </xf>
    <xf numFmtId="0" fontId="5" fillId="0" borderId="23" xfId="0" applyFont="1" applyBorder="1" applyAlignment="1">
      <alignment horizontal="center" vertical="top"/>
    </xf>
    <xf numFmtId="49" fontId="5" fillId="3" borderId="28" xfId="0" applyNumberFormat="1" applyFont="1" applyFill="1" applyBorder="1" applyAlignment="1">
      <alignment horizontal="center" vertical="top"/>
    </xf>
    <xf numFmtId="49" fontId="5" fillId="2" borderId="28" xfId="0" applyNumberFormat="1" applyFont="1" applyFill="1" applyBorder="1" applyAlignment="1">
      <alignment horizontal="center" vertical="top"/>
    </xf>
    <xf numFmtId="49" fontId="5" fillId="0" borderId="1" xfId="0" applyNumberFormat="1" applyFont="1" applyFill="1" applyBorder="1" applyAlignment="1">
      <alignment horizontal="center" vertical="top"/>
    </xf>
    <xf numFmtId="49" fontId="5" fillId="0" borderId="45" xfId="0" applyNumberFormat="1" applyFont="1" applyFill="1" applyBorder="1" applyAlignment="1">
      <alignment horizontal="center" vertical="top"/>
    </xf>
    <xf numFmtId="0" fontId="5" fillId="0" borderId="53" xfId="0" applyFont="1" applyFill="1" applyBorder="1" applyAlignment="1">
      <alignment horizontal="left" vertical="top" wrapText="1"/>
    </xf>
    <xf numFmtId="0" fontId="5" fillId="0" borderId="61" xfId="0" applyFont="1" applyFill="1" applyBorder="1" applyAlignment="1">
      <alignment horizontal="left" vertical="top" wrapText="1"/>
    </xf>
    <xf numFmtId="0" fontId="5" fillId="4" borderId="28" xfId="0" applyFont="1" applyFill="1" applyBorder="1" applyAlignment="1">
      <alignment horizontal="right" vertical="top"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6">
    <cellStyle name="Įprastas" xfId="0" builtinId="0"/>
    <cellStyle name="Įprastas 2" xfId="1"/>
    <cellStyle name="Įprastas 3" xfId="2"/>
    <cellStyle name="Įprastas 4" xfId="3"/>
    <cellStyle name="Normal 2" xfId="4"/>
    <cellStyle name="Normal_biudz uz 2001 atskaitomybe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2"/>
  <sheetViews>
    <sheetView workbookViewId="0">
      <pane ySplit="9" topLeftCell="A94" activePane="bottomLeft" state="frozen"/>
      <selection pane="bottomLeft" activeCell="F1" sqref="F1:R1"/>
    </sheetView>
  </sheetViews>
  <sheetFormatPr defaultRowHeight="12.75"/>
  <cols>
    <col min="1" max="1" width="3" style="1" customWidth="1"/>
    <col min="2" max="5" width="2.7109375" style="1" customWidth="1"/>
    <col min="6" max="6" width="38.28515625" style="4" customWidth="1"/>
    <col min="7" max="7" width="6.85546875" style="4" customWidth="1"/>
    <col min="8" max="8" width="10.42578125" style="4" customWidth="1"/>
    <col min="9" max="12" width="6.85546875" style="4" customWidth="1"/>
    <col min="13" max="13" width="6.7109375" style="4" customWidth="1"/>
    <col min="14" max="17" width="6.85546875" style="4" customWidth="1"/>
    <col min="18" max="18" width="18.140625" style="1" customWidth="1"/>
    <col min="19" max="19" width="27.5703125" style="1" customWidth="1"/>
    <col min="20" max="20" width="5.28515625" style="1" customWidth="1"/>
    <col min="21" max="21" width="6.5703125" style="1" customWidth="1"/>
    <col min="22" max="16384" width="9.140625" style="1"/>
  </cols>
  <sheetData>
    <row r="1" spans="1:21" ht="48.75" customHeight="1">
      <c r="F1" s="333"/>
      <c r="G1" s="333"/>
      <c r="H1" s="333"/>
      <c r="I1" s="333"/>
      <c r="J1" s="333"/>
      <c r="K1" s="333"/>
      <c r="L1" s="333"/>
      <c r="M1" s="333"/>
      <c r="N1" s="333"/>
      <c r="O1" s="333"/>
      <c r="P1" s="333"/>
      <c r="Q1" s="333"/>
      <c r="R1" s="333"/>
      <c r="S1" s="333" t="s">
        <v>169</v>
      </c>
      <c r="T1" s="333"/>
      <c r="U1" s="333"/>
    </row>
    <row r="2" spans="1:21" ht="19.5" customHeight="1">
      <c r="F2" s="333"/>
      <c r="G2" s="333"/>
      <c r="H2" s="333"/>
      <c r="I2" s="333"/>
      <c r="J2" s="333"/>
      <c r="K2" s="333"/>
      <c r="L2" s="333"/>
      <c r="M2" s="333"/>
      <c r="N2" s="333"/>
      <c r="O2" s="333"/>
      <c r="P2" s="333"/>
      <c r="Q2" s="333"/>
      <c r="R2" s="333"/>
      <c r="S2" s="157" t="s">
        <v>148</v>
      </c>
    </row>
    <row r="3" spans="1:21" ht="13.5" customHeight="1">
      <c r="F3" s="158"/>
      <c r="G3" s="158"/>
      <c r="H3" s="188"/>
      <c r="I3" s="188"/>
      <c r="J3" s="188"/>
      <c r="K3" s="188"/>
      <c r="L3" s="188"/>
      <c r="M3" s="188"/>
      <c r="N3" s="188"/>
      <c r="O3" s="188"/>
      <c r="P3" s="188"/>
      <c r="Q3" s="158"/>
      <c r="R3" s="158"/>
      <c r="S3" s="157"/>
    </row>
    <row r="4" spans="1:21" ht="22.5" customHeight="1">
      <c r="B4" s="350" t="s">
        <v>158</v>
      </c>
      <c r="C4" s="350"/>
      <c r="D4" s="350"/>
      <c r="E4" s="350"/>
      <c r="F4" s="350"/>
      <c r="G4" s="350"/>
      <c r="H4" s="350"/>
      <c r="I4" s="350"/>
      <c r="J4" s="350"/>
      <c r="K4" s="350"/>
      <c r="L4" s="350"/>
      <c r="M4" s="350"/>
      <c r="N4" s="350"/>
      <c r="O4" s="350"/>
      <c r="P4" s="350"/>
      <c r="Q4" s="350"/>
      <c r="R4" s="350"/>
      <c r="S4" s="350"/>
      <c r="T4" s="350"/>
      <c r="U4" s="350"/>
    </row>
    <row r="5" spans="1:21" ht="48" customHeight="1">
      <c r="B5" s="334" t="s">
        <v>164</v>
      </c>
      <c r="C5" s="334"/>
      <c r="D5" s="334"/>
      <c r="E5" s="334"/>
      <c r="F5" s="334"/>
      <c r="G5" s="334"/>
      <c r="H5" s="334"/>
      <c r="I5" s="334"/>
      <c r="J5" s="334"/>
      <c r="K5" s="334"/>
      <c r="L5" s="334"/>
      <c r="M5" s="334"/>
      <c r="N5" s="334"/>
      <c r="O5" s="334"/>
      <c r="P5" s="334"/>
      <c r="Q5" s="334"/>
      <c r="R5" s="334"/>
      <c r="S5" s="334"/>
      <c r="T5" s="334"/>
      <c r="U5" s="334"/>
    </row>
    <row r="6" spans="1:21" ht="12.75" customHeight="1">
      <c r="S6" s="158"/>
      <c r="T6" s="158"/>
      <c r="U6" s="158"/>
    </row>
    <row r="7" spans="1:21" s="73" customFormat="1" ht="18" customHeight="1">
      <c r="A7" s="347" t="s">
        <v>153</v>
      </c>
      <c r="B7" s="347" t="s">
        <v>5</v>
      </c>
      <c r="C7" s="347" t="s">
        <v>6</v>
      </c>
      <c r="D7" s="347" t="s">
        <v>7</v>
      </c>
      <c r="E7" s="347" t="s">
        <v>150</v>
      </c>
      <c r="F7" s="351" t="s">
        <v>22</v>
      </c>
      <c r="G7" s="352" t="s">
        <v>10</v>
      </c>
      <c r="H7" s="344" t="s">
        <v>152</v>
      </c>
      <c r="I7" s="338" t="s">
        <v>167</v>
      </c>
      <c r="J7" s="339"/>
      <c r="K7" s="339"/>
      <c r="L7" s="339"/>
      <c r="M7" s="339"/>
      <c r="N7" s="339"/>
      <c r="O7" s="339"/>
      <c r="P7" s="340"/>
      <c r="Q7" s="347" t="s">
        <v>151</v>
      </c>
      <c r="R7" s="348" t="s">
        <v>3</v>
      </c>
      <c r="S7" s="349" t="s">
        <v>159</v>
      </c>
      <c r="T7" s="349"/>
      <c r="U7" s="349"/>
    </row>
    <row r="8" spans="1:21" s="73" customFormat="1" ht="7.5" customHeight="1">
      <c r="A8" s="347"/>
      <c r="B8" s="347"/>
      <c r="C8" s="347"/>
      <c r="D8" s="347"/>
      <c r="E8" s="347"/>
      <c r="F8" s="351"/>
      <c r="G8" s="353"/>
      <c r="H8" s="345"/>
      <c r="I8" s="341"/>
      <c r="J8" s="342"/>
      <c r="K8" s="342"/>
      <c r="L8" s="342"/>
      <c r="M8" s="342"/>
      <c r="N8" s="342"/>
      <c r="O8" s="342"/>
      <c r="P8" s="343"/>
      <c r="Q8" s="347"/>
      <c r="R8" s="348"/>
      <c r="S8" s="349"/>
      <c r="T8" s="349"/>
      <c r="U8" s="349"/>
    </row>
    <row r="9" spans="1:21" s="73" customFormat="1" ht="88.5" customHeight="1">
      <c r="A9" s="347"/>
      <c r="B9" s="347"/>
      <c r="C9" s="347"/>
      <c r="D9" s="347"/>
      <c r="E9" s="347"/>
      <c r="F9" s="351"/>
      <c r="G9" s="354"/>
      <c r="H9" s="346"/>
      <c r="I9" s="189" t="s">
        <v>17</v>
      </c>
      <c r="J9" s="189" t="s">
        <v>165</v>
      </c>
      <c r="K9" s="189" t="s">
        <v>166</v>
      </c>
      <c r="L9" s="189" t="s">
        <v>160</v>
      </c>
      <c r="M9" s="189" t="s">
        <v>161</v>
      </c>
      <c r="N9" s="189" t="s">
        <v>162</v>
      </c>
      <c r="O9" s="189" t="s">
        <v>168</v>
      </c>
      <c r="P9" s="189" t="s">
        <v>163</v>
      </c>
      <c r="Q9" s="347"/>
      <c r="R9" s="348"/>
      <c r="S9" s="159" t="s">
        <v>146</v>
      </c>
      <c r="T9" s="160" t="s">
        <v>138</v>
      </c>
      <c r="U9" s="160" t="s">
        <v>139</v>
      </c>
    </row>
    <row r="10" spans="1:21" s="4" customFormat="1" ht="15" customHeight="1">
      <c r="A10" s="178" t="s">
        <v>13</v>
      </c>
      <c r="B10" s="335" t="s">
        <v>149</v>
      </c>
      <c r="C10" s="336"/>
      <c r="D10" s="336"/>
      <c r="E10" s="336"/>
      <c r="F10" s="336"/>
      <c r="G10" s="336"/>
      <c r="H10" s="336"/>
      <c r="I10" s="336"/>
      <c r="J10" s="336"/>
      <c r="K10" s="336"/>
      <c r="L10" s="336"/>
      <c r="M10" s="336"/>
      <c r="N10" s="336"/>
      <c r="O10" s="336"/>
      <c r="P10" s="336"/>
      <c r="Q10" s="336"/>
      <c r="R10" s="336"/>
      <c r="S10" s="336"/>
      <c r="T10" s="336"/>
      <c r="U10" s="336"/>
    </row>
    <row r="11" spans="1:21" s="4" customFormat="1" ht="15" customHeight="1">
      <c r="A11" s="177" t="s">
        <v>13</v>
      </c>
      <c r="B11" s="161" t="s">
        <v>13</v>
      </c>
      <c r="C11" s="337" t="s">
        <v>141</v>
      </c>
      <c r="D11" s="337"/>
      <c r="E11" s="337"/>
      <c r="F11" s="337"/>
      <c r="G11" s="337"/>
      <c r="H11" s="337"/>
      <c r="I11" s="337"/>
      <c r="J11" s="337"/>
      <c r="K11" s="337"/>
      <c r="L11" s="337"/>
      <c r="M11" s="337"/>
      <c r="N11" s="337"/>
      <c r="O11" s="337"/>
      <c r="P11" s="337"/>
      <c r="Q11" s="337"/>
      <c r="R11" s="337"/>
      <c r="S11" s="337"/>
      <c r="T11" s="337"/>
      <c r="U11" s="337"/>
    </row>
    <row r="12" spans="1:21" s="4" customFormat="1" ht="15" customHeight="1">
      <c r="A12" s="177" t="s">
        <v>13</v>
      </c>
      <c r="B12" s="162" t="s">
        <v>13</v>
      </c>
      <c r="C12" s="163" t="s">
        <v>13</v>
      </c>
      <c r="D12" s="303" t="s">
        <v>142</v>
      </c>
      <c r="E12" s="303"/>
      <c r="F12" s="303"/>
      <c r="G12" s="303"/>
      <c r="H12" s="303"/>
      <c r="I12" s="303"/>
      <c r="J12" s="303"/>
      <c r="K12" s="303"/>
      <c r="L12" s="303"/>
      <c r="M12" s="303"/>
      <c r="N12" s="303"/>
      <c r="O12" s="303"/>
      <c r="P12" s="303"/>
      <c r="Q12" s="303"/>
      <c r="R12" s="303"/>
      <c r="S12" s="303"/>
      <c r="T12" s="303"/>
      <c r="U12" s="303"/>
    </row>
    <row r="13" spans="1:21" s="73" customFormat="1" ht="15" customHeight="1">
      <c r="A13" s="356" t="s">
        <v>13</v>
      </c>
      <c r="B13" s="304" t="s">
        <v>13</v>
      </c>
      <c r="C13" s="325" t="s">
        <v>13</v>
      </c>
      <c r="D13" s="359" t="s">
        <v>13</v>
      </c>
      <c r="E13" s="301"/>
      <c r="F13" s="302"/>
      <c r="G13" s="181"/>
      <c r="H13" s="182"/>
      <c r="I13" s="182"/>
      <c r="J13" s="182"/>
      <c r="K13" s="182"/>
      <c r="L13" s="182"/>
      <c r="M13" s="182"/>
      <c r="N13" s="182"/>
      <c r="O13" s="182"/>
      <c r="P13" s="182"/>
      <c r="Q13" s="182"/>
      <c r="R13" s="182"/>
      <c r="S13" s="164"/>
      <c r="T13" s="164"/>
      <c r="U13" s="164"/>
    </row>
    <row r="14" spans="1:21" s="73" customFormat="1" ht="15" customHeight="1">
      <c r="A14" s="357"/>
      <c r="B14" s="304"/>
      <c r="C14" s="325"/>
      <c r="D14" s="360"/>
      <c r="E14" s="183" t="s">
        <v>13</v>
      </c>
      <c r="F14" s="164" t="s">
        <v>145</v>
      </c>
      <c r="G14" s="165"/>
      <c r="H14" s="198">
        <f>I14+J14+K14+L14+M14+N14+O14+P14</f>
        <v>0</v>
      </c>
      <c r="I14" s="165"/>
      <c r="J14" s="165"/>
      <c r="K14" s="165"/>
      <c r="L14" s="165"/>
      <c r="M14" s="165"/>
      <c r="N14" s="165"/>
      <c r="O14" s="165"/>
      <c r="P14" s="165"/>
      <c r="Q14" s="166"/>
      <c r="R14" s="167"/>
      <c r="S14" s="168"/>
      <c r="T14" s="168"/>
      <c r="U14" s="168"/>
    </row>
    <row r="15" spans="1:21" s="73" customFormat="1" ht="15" customHeight="1">
      <c r="A15" s="357"/>
      <c r="B15" s="304"/>
      <c r="C15" s="325"/>
      <c r="D15" s="360"/>
      <c r="E15" s="183" t="s">
        <v>14</v>
      </c>
      <c r="F15" s="164"/>
      <c r="G15" s="165"/>
      <c r="H15" s="198">
        <f>I15+J15+K15+L15+M15+N15+O15+P15</f>
        <v>0</v>
      </c>
      <c r="I15" s="165"/>
      <c r="J15" s="165"/>
      <c r="K15" s="165"/>
      <c r="L15" s="165"/>
      <c r="M15" s="165"/>
      <c r="N15" s="165"/>
      <c r="O15" s="165"/>
      <c r="P15" s="165"/>
      <c r="Q15" s="166"/>
      <c r="R15" s="167"/>
      <c r="S15" s="168"/>
      <c r="T15" s="168"/>
      <c r="U15" s="168"/>
    </row>
    <row r="16" spans="1:21" s="73" customFormat="1" ht="15" customHeight="1">
      <c r="A16" s="357"/>
      <c r="B16" s="304"/>
      <c r="C16" s="325"/>
      <c r="D16" s="361"/>
      <c r="E16" s="183" t="s">
        <v>15</v>
      </c>
      <c r="F16" s="171"/>
      <c r="G16" s="172"/>
      <c r="H16" s="198">
        <f>I16+J16+K16+L16+M16+N16+O16+P16</f>
        <v>0</v>
      </c>
      <c r="I16" s="172"/>
      <c r="J16" s="172"/>
      <c r="K16" s="172"/>
      <c r="L16" s="172"/>
      <c r="M16" s="172"/>
      <c r="N16" s="172"/>
      <c r="O16" s="172"/>
      <c r="P16" s="172"/>
      <c r="Q16" s="166"/>
      <c r="R16" s="167"/>
      <c r="S16" s="168"/>
      <c r="T16" s="168"/>
      <c r="U16" s="168"/>
    </row>
    <row r="17" spans="1:21" s="4" customFormat="1" ht="15" customHeight="1">
      <c r="A17" s="358"/>
      <c r="B17" s="304"/>
      <c r="C17" s="325"/>
      <c r="D17" s="330" t="s">
        <v>18</v>
      </c>
      <c r="E17" s="330"/>
      <c r="F17" s="330"/>
      <c r="G17" s="330"/>
      <c r="H17" s="196">
        <f t="shared" ref="H17:M17" si="0">H14+H15+H16</f>
        <v>0</v>
      </c>
      <c r="I17" s="196">
        <f t="shared" si="0"/>
        <v>0</v>
      </c>
      <c r="J17" s="196">
        <f t="shared" si="0"/>
        <v>0</v>
      </c>
      <c r="K17" s="196">
        <f t="shared" si="0"/>
        <v>0</v>
      </c>
      <c r="L17" s="196">
        <f t="shared" si="0"/>
        <v>0</v>
      </c>
      <c r="M17" s="196">
        <f t="shared" si="0"/>
        <v>0</v>
      </c>
      <c r="N17" s="196">
        <f t="shared" ref="N17:P17" si="1">N14+N15+N16</f>
        <v>0</v>
      </c>
      <c r="O17" s="196">
        <f t="shared" si="1"/>
        <v>0</v>
      </c>
      <c r="P17" s="196">
        <f t="shared" si="1"/>
        <v>0</v>
      </c>
      <c r="Q17" s="326"/>
      <c r="R17" s="327"/>
      <c r="S17" s="327"/>
      <c r="T17" s="327"/>
      <c r="U17" s="328"/>
    </row>
    <row r="18" spans="1:21" s="4" customFormat="1" ht="15" customHeight="1">
      <c r="A18" s="355" t="s">
        <v>13</v>
      </c>
      <c r="B18" s="304" t="s">
        <v>13</v>
      </c>
      <c r="C18" s="325" t="s">
        <v>13</v>
      </c>
      <c r="D18" s="359" t="s">
        <v>14</v>
      </c>
      <c r="E18" s="301"/>
      <c r="F18" s="302"/>
      <c r="G18" s="181"/>
      <c r="H18" s="182"/>
      <c r="I18" s="182"/>
      <c r="J18" s="182"/>
      <c r="K18" s="182"/>
      <c r="L18" s="182"/>
      <c r="M18" s="182"/>
      <c r="N18" s="182"/>
      <c r="O18" s="182"/>
      <c r="P18" s="182"/>
      <c r="Q18" s="182"/>
      <c r="R18" s="182"/>
      <c r="S18" s="164"/>
      <c r="T18" s="164"/>
      <c r="U18" s="164"/>
    </row>
    <row r="19" spans="1:21" s="4" customFormat="1" ht="15" customHeight="1">
      <c r="A19" s="355"/>
      <c r="B19" s="304"/>
      <c r="C19" s="325"/>
      <c r="D19" s="360"/>
      <c r="E19" s="184" t="s">
        <v>13</v>
      </c>
      <c r="F19" s="179" t="s">
        <v>143</v>
      </c>
      <c r="G19" s="165"/>
      <c r="H19" s="198">
        <f>I19+J19+K19+L19+M19+N19+O19+P19</f>
        <v>0</v>
      </c>
      <c r="I19" s="165"/>
      <c r="J19" s="165"/>
      <c r="K19" s="165"/>
      <c r="L19" s="165"/>
      <c r="M19" s="165"/>
      <c r="N19" s="165"/>
      <c r="O19" s="165"/>
      <c r="P19" s="165"/>
      <c r="Q19" s="166"/>
      <c r="R19" s="167"/>
      <c r="S19" s="168"/>
      <c r="T19" s="169"/>
      <c r="U19" s="168"/>
    </row>
    <row r="20" spans="1:21" s="4" customFormat="1" ht="15" customHeight="1">
      <c r="A20" s="355"/>
      <c r="B20" s="304"/>
      <c r="C20" s="325"/>
      <c r="D20" s="360"/>
      <c r="E20" s="184" t="s">
        <v>14</v>
      </c>
      <c r="F20" s="176"/>
      <c r="G20" s="165"/>
      <c r="H20" s="198">
        <f>I20+J20+K20+L20+M20+N20+O20+P20</f>
        <v>0</v>
      </c>
      <c r="I20" s="165"/>
      <c r="J20" s="165"/>
      <c r="K20" s="165"/>
      <c r="L20" s="165"/>
      <c r="M20" s="165"/>
      <c r="N20" s="165"/>
      <c r="O20" s="165"/>
      <c r="P20" s="165"/>
      <c r="Q20" s="166"/>
      <c r="R20" s="167"/>
      <c r="S20" s="168"/>
      <c r="T20" s="169"/>
      <c r="U20" s="168"/>
    </row>
    <row r="21" spans="1:21" s="4" customFormat="1" ht="15" customHeight="1">
      <c r="A21" s="355"/>
      <c r="B21" s="304"/>
      <c r="C21" s="325"/>
      <c r="D21" s="361"/>
      <c r="E21" s="185" t="s">
        <v>15</v>
      </c>
      <c r="F21" s="173"/>
      <c r="G21" s="172"/>
      <c r="H21" s="198">
        <f>I21+J21+K21+L21+M21+N21+O21+P21</f>
        <v>0</v>
      </c>
      <c r="I21" s="172"/>
      <c r="J21" s="172"/>
      <c r="K21" s="172"/>
      <c r="L21" s="172"/>
      <c r="M21" s="172"/>
      <c r="N21" s="172"/>
      <c r="O21" s="172"/>
      <c r="P21" s="172"/>
      <c r="Q21" s="166"/>
      <c r="R21" s="167"/>
      <c r="S21" s="168"/>
      <c r="T21" s="169"/>
      <c r="U21" s="168"/>
    </row>
    <row r="22" spans="1:21" s="4" customFormat="1" ht="15" customHeight="1">
      <c r="A22" s="355"/>
      <c r="B22" s="304"/>
      <c r="C22" s="325"/>
      <c r="D22" s="330" t="s">
        <v>18</v>
      </c>
      <c r="E22" s="330"/>
      <c r="F22" s="330"/>
      <c r="G22" s="330"/>
      <c r="H22" s="196">
        <f>H19+H20+H21</f>
        <v>0</v>
      </c>
      <c r="I22" s="205">
        <f t="shared" ref="I22" si="2">I19+I20+I21</f>
        <v>0</v>
      </c>
      <c r="J22" s="205">
        <f t="shared" ref="J22" si="3">J19+J20+J21</f>
        <v>0</v>
      </c>
      <c r="K22" s="205">
        <f t="shared" ref="K22" si="4">K19+K20+K21</f>
        <v>0</v>
      </c>
      <c r="L22" s="205">
        <f t="shared" ref="L22" si="5">L19+L20+L21</f>
        <v>0</v>
      </c>
      <c r="M22" s="205">
        <f t="shared" ref="M22" si="6">M19+M20+M21</f>
        <v>0</v>
      </c>
      <c r="N22" s="205">
        <f t="shared" ref="N22" si="7">N19+N20+N21</f>
        <v>0</v>
      </c>
      <c r="O22" s="205">
        <f t="shared" ref="O22" si="8">O19+O20+O21</f>
        <v>0</v>
      </c>
      <c r="P22" s="205">
        <f t="shared" ref="P22" si="9">P19+P20+P21</f>
        <v>0</v>
      </c>
      <c r="Q22" s="326"/>
      <c r="R22" s="327"/>
      <c r="S22" s="327"/>
      <c r="T22" s="327"/>
      <c r="U22" s="328"/>
    </row>
    <row r="23" spans="1:21" s="4" customFormat="1" ht="15" customHeight="1">
      <c r="A23" s="178" t="s">
        <v>13</v>
      </c>
      <c r="B23" s="162" t="s">
        <v>13</v>
      </c>
      <c r="C23" s="163" t="s">
        <v>13</v>
      </c>
      <c r="D23" s="317" t="s">
        <v>19</v>
      </c>
      <c r="E23" s="317"/>
      <c r="F23" s="317"/>
      <c r="G23" s="317"/>
      <c r="H23" s="193">
        <f>H17+H22</f>
        <v>0</v>
      </c>
      <c r="I23" s="193">
        <f>I17+I22</f>
        <v>0</v>
      </c>
      <c r="J23" s="193">
        <f t="shared" ref="J23:P23" si="10">J17+J22</f>
        <v>0</v>
      </c>
      <c r="K23" s="193">
        <f t="shared" si="10"/>
        <v>0</v>
      </c>
      <c r="L23" s="193">
        <f t="shared" si="10"/>
        <v>0</v>
      </c>
      <c r="M23" s="193">
        <f t="shared" si="10"/>
        <v>0</v>
      </c>
      <c r="N23" s="193">
        <f t="shared" si="10"/>
        <v>0</v>
      </c>
      <c r="O23" s="193">
        <f t="shared" si="10"/>
        <v>0</v>
      </c>
      <c r="P23" s="193">
        <f t="shared" si="10"/>
        <v>0</v>
      </c>
      <c r="Q23" s="318"/>
      <c r="R23" s="319"/>
      <c r="S23" s="319"/>
      <c r="T23" s="319"/>
      <c r="U23" s="320"/>
    </row>
    <row r="24" spans="1:21" s="4" customFormat="1" ht="15" customHeight="1">
      <c r="A24" s="178" t="s">
        <v>13</v>
      </c>
      <c r="B24" s="162" t="s">
        <v>13</v>
      </c>
      <c r="C24" s="163" t="s">
        <v>14</v>
      </c>
      <c r="D24" s="329" t="s">
        <v>144</v>
      </c>
      <c r="E24" s="329"/>
      <c r="F24" s="329"/>
      <c r="G24" s="329"/>
      <c r="H24" s="329"/>
      <c r="I24" s="329"/>
      <c r="J24" s="329"/>
      <c r="K24" s="329"/>
      <c r="L24" s="329"/>
      <c r="M24" s="329"/>
      <c r="N24" s="329"/>
      <c r="O24" s="329"/>
      <c r="P24" s="329"/>
      <c r="Q24" s="329"/>
      <c r="R24" s="329"/>
      <c r="S24" s="329"/>
      <c r="T24" s="329"/>
      <c r="U24" s="329"/>
    </row>
    <row r="25" spans="1:21" s="4" customFormat="1" ht="15" customHeight="1">
      <c r="A25" s="355" t="s">
        <v>13</v>
      </c>
      <c r="B25" s="304" t="s">
        <v>13</v>
      </c>
      <c r="C25" s="325" t="s">
        <v>14</v>
      </c>
      <c r="D25" s="359" t="s">
        <v>13</v>
      </c>
      <c r="E25" s="301"/>
      <c r="F25" s="302"/>
      <c r="G25" s="181"/>
      <c r="H25" s="182"/>
      <c r="I25" s="182"/>
      <c r="J25" s="182"/>
      <c r="K25" s="182"/>
      <c r="L25" s="182"/>
      <c r="M25" s="182"/>
      <c r="N25" s="182"/>
      <c r="O25" s="182"/>
      <c r="P25" s="182"/>
      <c r="Q25" s="182"/>
      <c r="R25" s="182"/>
      <c r="S25" s="164"/>
      <c r="T25" s="164"/>
      <c r="U25" s="164"/>
    </row>
    <row r="26" spans="1:21" s="4" customFormat="1" ht="15" customHeight="1">
      <c r="A26" s="355"/>
      <c r="B26" s="304"/>
      <c r="C26" s="325"/>
      <c r="D26" s="360"/>
      <c r="E26" s="183" t="s">
        <v>13</v>
      </c>
      <c r="F26" s="164" t="s">
        <v>145</v>
      </c>
      <c r="G26" s="165"/>
      <c r="H26" s="198">
        <f>I26+J26+K26+L26+M26+N26+O26+P26</f>
        <v>0</v>
      </c>
      <c r="I26" s="165"/>
      <c r="J26" s="165"/>
      <c r="K26" s="165"/>
      <c r="L26" s="165"/>
      <c r="M26" s="165"/>
      <c r="N26" s="165"/>
      <c r="O26" s="165"/>
      <c r="P26" s="165"/>
      <c r="Q26" s="166"/>
      <c r="R26" s="167"/>
      <c r="S26" s="168"/>
      <c r="T26" s="168"/>
      <c r="U26" s="168"/>
    </row>
    <row r="27" spans="1:21" s="4" customFormat="1" ht="15" customHeight="1">
      <c r="A27" s="355"/>
      <c r="B27" s="304"/>
      <c r="C27" s="325"/>
      <c r="D27" s="360"/>
      <c r="E27" s="183" t="s">
        <v>14</v>
      </c>
      <c r="F27" s="164"/>
      <c r="G27" s="165"/>
      <c r="H27" s="198">
        <f>I27+J27+K27+L27+M27+N27+O27+P27</f>
        <v>0</v>
      </c>
      <c r="I27" s="165"/>
      <c r="J27" s="165"/>
      <c r="K27" s="165"/>
      <c r="L27" s="165"/>
      <c r="M27" s="165"/>
      <c r="N27" s="165"/>
      <c r="O27" s="165"/>
      <c r="P27" s="165"/>
      <c r="Q27" s="166"/>
      <c r="R27" s="167"/>
      <c r="S27" s="168"/>
      <c r="T27" s="168"/>
      <c r="U27" s="168"/>
    </row>
    <row r="28" spans="1:21" s="4" customFormat="1" ht="15" customHeight="1">
      <c r="A28" s="355"/>
      <c r="B28" s="304"/>
      <c r="C28" s="325"/>
      <c r="D28" s="361"/>
      <c r="E28" s="183" t="s">
        <v>15</v>
      </c>
      <c r="F28" s="171"/>
      <c r="G28" s="172"/>
      <c r="H28" s="198">
        <f>I28+J28+K28+L28+M28+N28+O28+P28</f>
        <v>0</v>
      </c>
      <c r="I28" s="172"/>
      <c r="J28" s="172"/>
      <c r="K28" s="172"/>
      <c r="L28" s="172"/>
      <c r="M28" s="172"/>
      <c r="N28" s="172"/>
      <c r="O28" s="172"/>
      <c r="P28" s="172"/>
      <c r="Q28" s="166"/>
      <c r="R28" s="167"/>
      <c r="S28" s="168"/>
      <c r="T28" s="168"/>
      <c r="U28" s="168"/>
    </row>
    <row r="29" spans="1:21" s="4" customFormat="1" ht="15" customHeight="1">
      <c r="A29" s="355"/>
      <c r="B29" s="304"/>
      <c r="C29" s="325"/>
      <c r="D29" s="307" t="s">
        <v>18</v>
      </c>
      <c r="E29" s="308"/>
      <c r="F29" s="308"/>
      <c r="G29" s="309"/>
      <c r="H29" s="206">
        <f>H26+H27+H28</f>
        <v>0</v>
      </c>
      <c r="I29" s="206">
        <f>I26+I27+I28</f>
        <v>0</v>
      </c>
      <c r="J29" s="206">
        <f>J26+J27+J28</f>
        <v>0</v>
      </c>
      <c r="K29" s="206">
        <f t="shared" ref="K29" si="11">K26+K27+K28</f>
        <v>0</v>
      </c>
      <c r="L29" s="206">
        <f t="shared" ref="L29" si="12">L26+L27+L28</f>
        <v>0</v>
      </c>
      <c r="M29" s="206">
        <f t="shared" ref="M29" si="13">M26+M27+M28</f>
        <v>0</v>
      </c>
      <c r="N29" s="206">
        <f t="shared" ref="N29" si="14">N26+N27+N28</f>
        <v>0</v>
      </c>
      <c r="O29" s="206">
        <f t="shared" ref="O29" si="15">O26+O27+O28</f>
        <v>0</v>
      </c>
      <c r="P29" s="206">
        <f t="shared" ref="P29" si="16">P26+P27+P28</f>
        <v>0</v>
      </c>
      <c r="Q29" s="331"/>
      <c r="R29" s="331"/>
      <c r="S29" s="331"/>
      <c r="T29" s="331"/>
      <c r="U29" s="332"/>
    </row>
    <row r="30" spans="1:21" s="4" customFormat="1" ht="15" customHeight="1">
      <c r="A30" s="355" t="s">
        <v>13</v>
      </c>
      <c r="B30" s="304" t="s">
        <v>13</v>
      </c>
      <c r="C30" s="325" t="s">
        <v>14</v>
      </c>
      <c r="D30" s="359" t="s">
        <v>14</v>
      </c>
      <c r="E30" s="301"/>
      <c r="F30" s="302"/>
      <c r="G30" s="181"/>
      <c r="H30" s="182"/>
      <c r="I30" s="182"/>
      <c r="J30" s="182"/>
      <c r="K30" s="182"/>
      <c r="L30" s="182"/>
      <c r="M30" s="182"/>
      <c r="N30" s="182"/>
      <c r="O30" s="182"/>
      <c r="P30" s="182"/>
      <c r="Q30" s="182"/>
      <c r="R30" s="182"/>
      <c r="S30" s="164"/>
      <c r="T30" s="164"/>
      <c r="U30" s="164"/>
    </row>
    <row r="31" spans="1:21" s="4" customFormat="1" ht="15" customHeight="1">
      <c r="A31" s="355"/>
      <c r="B31" s="304"/>
      <c r="C31" s="325"/>
      <c r="D31" s="360"/>
      <c r="E31" s="184" t="s">
        <v>13</v>
      </c>
      <c r="F31" s="175" t="s">
        <v>143</v>
      </c>
      <c r="G31" s="165"/>
      <c r="H31" s="198">
        <f>I31+J31+K31+L31+M31+N31+O31+P31</f>
        <v>0</v>
      </c>
      <c r="I31" s="165"/>
      <c r="J31" s="165"/>
      <c r="K31" s="165"/>
      <c r="L31" s="165"/>
      <c r="M31" s="165"/>
      <c r="N31" s="165"/>
      <c r="O31" s="165"/>
      <c r="P31" s="165"/>
      <c r="Q31" s="166"/>
      <c r="R31" s="167"/>
      <c r="S31" s="168"/>
      <c r="T31" s="169"/>
      <c r="U31" s="168"/>
    </row>
    <row r="32" spans="1:21" s="4" customFormat="1" ht="15" customHeight="1">
      <c r="A32" s="355"/>
      <c r="B32" s="304"/>
      <c r="C32" s="325"/>
      <c r="D32" s="360"/>
      <c r="E32" s="184" t="s">
        <v>14</v>
      </c>
      <c r="F32" s="176"/>
      <c r="G32" s="165"/>
      <c r="H32" s="198">
        <f>I32+J32+K32+L32+M32+N32+O32+P32</f>
        <v>0</v>
      </c>
      <c r="I32" s="165"/>
      <c r="J32" s="165"/>
      <c r="K32" s="165"/>
      <c r="L32" s="165"/>
      <c r="M32" s="165"/>
      <c r="N32" s="165"/>
      <c r="O32" s="165"/>
      <c r="P32" s="165"/>
      <c r="Q32" s="166"/>
      <c r="R32" s="167"/>
      <c r="S32" s="168"/>
      <c r="T32" s="169"/>
      <c r="U32" s="168"/>
    </row>
    <row r="33" spans="1:21" s="4" customFormat="1" ht="15" customHeight="1">
      <c r="A33" s="355"/>
      <c r="B33" s="304"/>
      <c r="C33" s="325"/>
      <c r="D33" s="361"/>
      <c r="E33" s="185" t="s">
        <v>15</v>
      </c>
      <c r="F33" s="173"/>
      <c r="G33" s="172"/>
      <c r="H33" s="198">
        <f>I33+J33+K33+L33+M33+N33+O33+P33</f>
        <v>0</v>
      </c>
      <c r="I33" s="172"/>
      <c r="J33" s="172"/>
      <c r="K33" s="172"/>
      <c r="L33" s="172"/>
      <c r="M33" s="172"/>
      <c r="N33" s="172"/>
      <c r="O33" s="172"/>
      <c r="P33" s="172"/>
      <c r="Q33" s="166"/>
      <c r="R33" s="167"/>
      <c r="S33" s="168"/>
      <c r="T33" s="169"/>
      <c r="U33" s="168"/>
    </row>
    <row r="34" spans="1:21" s="4" customFormat="1" ht="15" customHeight="1">
      <c r="A34" s="355"/>
      <c r="B34" s="304"/>
      <c r="C34" s="325"/>
      <c r="D34" s="307" t="s">
        <v>18</v>
      </c>
      <c r="E34" s="308"/>
      <c r="F34" s="308"/>
      <c r="G34" s="309"/>
      <c r="H34" s="196">
        <f>H31+H32+H33</f>
        <v>0</v>
      </c>
      <c r="I34" s="207">
        <f>I31+I32+I33</f>
        <v>0</v>
      </c>
      <c r="J34" s="207">
        <f t="shared" ref="J34" si="17">J31+J32+J33</f>
        <v>0</v>
      </c>
      <c r="K34" s="207">
        <f t="shared" ref="K34" si="18">K31+K32+K33</f>
        <v>0</v>
      </c>
      <c r="L34" s="207">
        <f t="shared" ref="L34" si="19">L31+L32+L33</f>
        <v>0</v>
      </c>
      <c r="M34" s="207">
        <f t="shared" ref="M34" si="20">M31+M32+M33</f>
        <v>0</v>
      </c>
      <c r="N34" s="207">
        <f t="shared" ref="N34" si="21">N31+N32+N33</f>
        <v>0</v>
      </c>
      <c r="O34" s="207">
        <f t="shared" ref="O34" si="22">O31+O32+O33</f>
        <v>0</v>
      </c>
      <c r="P34" s="207">
        <f t="shared" ref="P34" si="23">P31+P32+P33</f>
        <v>0</v>
      </c>
      <c r="Q34" s="326"/>
      <c r="R34" s="327"/>
      <c r="S34" s="327"/>
      <c r="T34" s="327"/>
      <c r="U34" s="328"/>
    </row>
    <row r="35" spans="1:21" s="4" customFormat="1" ht="15" customHeight="1">
      <c r="A35" s="178" t="s">
        <v>13</v>
      </c>
      <c r="B35" s="162" t="s">
        <v>13</v>
      </c>
      <c r="C35" s="163" t="s">
        <v>14</v>
      </c>
      <c r="D35" s="317" t="s">
        <v>19</v>
      </c>
      <c r="E35" s="317"/>
      <c r="F35" s="317"/>
      <c r="G35" s="317"/>
      <c r="H35" s="193">
        <f>H29+H34</f>
        <v>0</v>
      </c>
      <c r="I35" s="208">
        <f t="shared" ref="I35" si="24">I29+I34</f>
        <v>0</v>
      </c>
      <c r="J35" s="208">
        <f t="shared" ref="J35" si="25">J29+J34</f>
        <v>0</v>
      </c>
      <c r="K35" s="208">
        <f t="shared" ref="K35" si="26">K29+K34</f>
        <v>0</v>
      </c>
      <c r="L35" s="208">
        <f t="shared" ref="L35" si="27">L29+L34</f>
        <v>0</v>
      </c>
      <c r="M35" s="208">
        <f t="shared" ref="M35" si="28">M29+M34</f>
        <v>0</v>
      </c>
      <c r="N35" s="208">
        <f t="shared" ref="N35" si="29">N29+N34</f>
        <v>0</v>
      </c>
      <c r="O35" s="208">
        <f t="shared" ref="O35" si="30">O29+O34</f>
        <v>0</v>
      </c>
      <c r="P35" s="208">
        <f t="shared" ref="P35" si="31">P29+P34</f>
        <v>0</v>
      </c>
      <c r="Q35" s="318"/>
      <c r="R35" s="319"/>
      <c r="S35" s="319"/>
      <c r="T35" s="319"/>
      <c r="U35" s="320"/>
    </row>
    <row r="36" spans="1:21" s="73" customFormat="1" ht="15" customHeight="1">
      <c r="A36" s="178" t="s">
        <v>13</v>
      </c>
      <c r="B36" s="162" t="s">
        <v>13</v>
      </c>
      <c r="C36" s="321" t="s">
        <v>21</v>
      </c>
      <c r="D36" s="322"/>
      <c r="E36" s="322"/>
      <c r="F36" s="322"/>
      <c r="G36" s="322"/>
      <c r="H36" s="194">
        <f>H23+H35</f>
        <v>0</v>
      </c>
      <c r="I36" s="194">
        <f t="shared" ref="I36:P36" si="32">I23+I35</f>
        <v>0</v>
      </c>
      <c r="J36" s="194">
        <f t="shared" si="32"/>
        <v>0</v>
      </c>
      <c r="K36" s="194">
        <f t="shared" si="32"/>
        <v>0</v>
      </c>
      <c r="L36" s="194">
        <f t="shared" si="32"/>
        <v>0</v>
      </c>
      <c r="M36" s="194">
        <f t="shared" si="32"/>
        <v>0</v>
      </c>
      <c r="N36" s="194">
        <f t="shared" si="32"/>
        <v>0</v>
      </c>
      <c r="O36" s="194">
        <f t="shared" si="32"/>
        <v>0</v>
      </c>
      <c r="P36" s="194">
        <f t="shared" si="32"/>
        <v>0</v>
      </c>
      <c r="Q36" s="170"/>
      <c r="R36" s="323"/>
      <c r="S36" s="323"/>
      <c r="T36" s="323"/>
      <c r="U36" s="324"/>
    </row>
    <row r="37" spans="1:21" s="73" customFormat="1" ht="15" customHeight="1">
      <c r="A37" s="178" t="s">
        <v>13</v>
      </c>
      <c r="B37" s="310" t="s">
        <v>20</v>
      </c>
      <c r="C37" s="310"/>
      <c r="D37" s="310"/>
      <c r="E37" s="310"/>
      <c r="F37" s="310"/>
      <c r="G37" s="310"/>
      <c r="H37" s="195">
        <f>H36</f>
        <v>0</v>
      </c>
      <c r="I37" s="195">
        <f t="shared" ref="I37:P37" si="33">I36</f>
        <v>0</v>
      </c>
      <c r="J37" s="195">
        <f t="shared" si="33"/>
        <v>0</v>
      </c>
      <c r="K37" s="195">
        <f t="shared" si="33"/>
        <v>0</v>
      </c>
      <c r="L37" s="195">
        <f t="shared" si="33"/>
        <v>0</v>
      </c>
      <c r="M37" s="195">
        <f t="shared" si="33"/>
        <v>0</v>
      </c>
      <c r="N37" s="195">
        <f t="shared" si="33"/>
        <v>0</v>
      </c>
      <c r="O37" s="195">
        <f t="shared" si="33"/>
        <v>0</v>
      </c>
      <c r="P37" s="195">
        <f t="shared" si="33"/>
        <v>0</v>
      </c>
      <c r="Q37" s="311"/>
      <c r="R37" s="312"/>
      <c r="S37" s="312"/>
      <c r="T37" s="312"/>
      <c r="U37" s="313"/>
    </row>
    <row r="38" spans="1:21" s="73" customFormat="1" ht="9.75" customHeight="1">
      <c r="B38" s="314"/>
      <c r="C38" s="314"/>
      <c r="D38" s="314"/>
      <c r="E38" s="314"/>
      <c r="F38" s="314"/>
      <c r="G38" s="314"/>
      <c r="H38" s="314"/>
      <c r="I38" s="314"/>
      <c r="J38" s="314"/>
      <c r="K38" s="314"/>
      <c r="L38" s="314"/>
      <c r="M38" s="314"/>
      <c r="N38" s="314"/>
      <c r="O38" s="314"/>
      <c r="P38" s="314"/>
      <c r="Q38" s="314"/>
      <c r="R38" s="314"/>
    </row>
    <row r="39" spans="1:21" s="73" customFormat="1" ht="9.75" customHeight="1">
      <c r="B39" s="174"/>
      <c r="C39" s="174"/>
      <c r="D39" s="174"/>
      <c r="E39" s="174"/>
      <c r="F39" s="174"/>
      <c r="G39" s="174"/>
      <c r="H39" s="187"/>
      <c r="I39" s="187"/>
      <c r="J39" s="187"/>
      <c r="K39" s="187"/>
      <c r="L39" s="187"/>
      <c r="M39" s="187"/>
      <c r="N39" s="187"/>
      <c r="O39" s="187"/>
      <c r="P39" s="187"/>
      <c r="Q39" s="174"/>
      <c r="R39" s="174"/>
    </row>
    <row r="40" spans="1:21">
      <c r="R40" s="5"/>
    </row>
    <row r="41" spans="1:21" ht="155.25" customHeight="1">
      <c r="B41" s="315" t="s">
        <v>0</v>
      </c>
      <c r="C41" s="316"/>
      <c r="D41" s="316"/>
      <c r="E41" s="316"/>
      <c r="F41" s="316"/>
      <c r="G41" s="316"/>
      <c r="H41" s="316"/>
      <c r="I41" s="316"/>
      <c r="J41" s="316"/>
      <c r="K41" s="316"/>
      <c r="L41" s="316"/>
      <c r="M41" s="316"/>
      <c r="N41" s="316"/>
      <c r="O41" s="316"/>
      <c r="P41" s="316"/>
      <c r="Q41" s="316"/>
      <c r="R41" s="316"/>
      <c r="S41" s="316"/>
      <c r="T41" s="316"/>
      <c r="U41" s="316"/>
    </row>
    <row r="42" spans="1:21" ht="54" customHeight="1">
      <c r="B42" s="305" t="s">
        <v>173</v>
      </c>
      <c r="C42" s="306"/>
      <c r="D42" s="306"/>
      <c r="E42" s="306"/>
      <c r="F42" s="306"/>
      <c r="G42" s="306"/>
      <c r="H42" s="306"/>
      <c r="I42" s="306"/>
      <c r="J42" s="306"/>
      <c r="K42" s="306"/>
      <c r="L42" s="306"/>
      <c r="M42" s="306"/>
      <c r="N42" s="306"/>
      <c r="O42" s="306"/>
      <c r="P42" s="306"/>
      <c r="Q42" s="306"/>
      <c r="R42" s="306"/>
      <c r="S42" s="306"/>
      <c r="T42" s="306"/>
      <c r="U42" s="306"/>
    </row>
  </sheetData>
  <mergeCells count="60">
    <mergeCell ref="A25:A29"/>
    <mergeCell ref="A30:A34"/>
    <mergeCell ref="A13:A17"/>
    <mergeCell ref="D13:D16"/>
    <mergeCell ref="D18:D21"/>
    <mergeCell ref="D25:D28"/>
    <mergeCell ref="D30:D33"/>
    <mergeCell ref="B18:B22"/>
    <mergeCell ref="C18:C22"/>
    <mergeCell ref="B25:B29"/>
    <mergeCell ref="A18:A22"/>
    <mergeCell ref="C13:C17"/>
    <mergeCell ref="B30:B34"/>
    <mergeCell ref="C30:C34"/>
    <mergeCell ref="A7:A9"/>
    <mergeCell ref="R7:R9"/>
    <mergeCell ref="S7:U8"/>
    <mergeCell ref="B4:U4"/>
    <mergeCell ref="F7:F9"/>
    <mergeCell ref="G7:G9"/>
    <mergeCell ref="Q7:Q9"/>
    <mergeCell ref="B7:B9"/>
    <mergeCell ref="C7:C9"/>
    <mergeCell ref="D7:D9"/>
    <mergeCell ref="E7:E9"/>
    <mergeCell ref="Q17:U17"/>
    <mergeCell ref="D17:G17"/>
    <mergeCell ref="F1:R1"/>
    <mergeCell ref="S1:U1"/>
    <mergeCell ref="F2:R2"/>
    <mergeCell ref="B5:U5"/>
    <mergeCell ref="B10:U10"/>
    <mergeCell ref="C11:U11"/>
    <mergeCell ref="I7:P8"/>
    <mergeCell ref="H7:H9"/>
    <mergeCell ref="Q34:U34"/>
    <mergeCell ref="E25:F25"/>
    <mergeCell ref="E30:F30"/>
    <mergeCell ref="Q22:U22"/>
    <mergeCell ref="D23:G23"/>
    <mergeCell ref="Q23:U23"/>
    <mergeCell ref="D24:U24"/>
    <mergeCell ref="D22:G22"/>
    <mergeCell ref="Q29:U29"/>
    <mergeCell ref="E18:F18"/>
    <mergeCell ref="E13:F13"/>
    <mergeCell ref="D12:U12"/>
    <mergeCell ref="B13:B17"/>
    <mergeCell ref="B42:U42"/>
    <mergeCell ref="D34:G34"/>
    <mergeCell ref="D29:G29"/>
    <mergeCell ref="B37:G37"/>
    <mergeCell ref="Q37:U37"/>
    <mergeCell ref="B38:R38"/>
    <mergeCell ref="B41:U41"/>
    <mergeCell ref="D35:G35"/>
    <mergeCell ref="Q35:U35"/>
    <mergeCell ref="C36:G36"/>
    <mergeCell ref="R36:U36"/>
    <mergeCell ref="C25:C29"/>
  </mergeCells>
  <phoneticPr fontId="24" type="noConversion"/>
  <pageMargins left="0.25" right="0.25" top="0.75" bottom="0.75" header="0.3" footer="0.3"/>
  <pageSetup paperSize="9" scale="77" fitToHeight="0" orientation="landscape" r:id="rId1"/>
  <headerFooter alignWithMargins="0"/>
  <ignoredErrors>
    <ignoredError sqref="B36 D35:G35 F16 Q34:U35 A18 G15:G16 Q29:U29 Q24:U24 Q15:U16 D25 B12:D13 Q12:U12 B17:C17 D18 Q17:U17 A10:A11 E14:E16 G20:G21 F20 A23 B20:C23 Q20:U23 D23:G23 A30:C30 A24:C25 A32:A33 B32:C33 E19:E21 B34:C35 A34:A37 A27:C29 B15:C16 E25:E28 E30:E33 D30 B18:C18 Q11:U11 B11:D11 A12:A17 E11:G11 E12:G12 D24:G2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B16" workbookViewId="0">
      <selection activeCell="M45" sqref="M45"/>
    </sheetView>
  </sheetViews>
  <sheetFormatPr defaultRowHeight="12.75"/>
  <cols>
    <col min="1" max="1" width="3.28515625" style="1" customWidth="1"/>
    <col min="2" max="5" width="2.7109375" style="1" customWidth="1"/>
    <col min="6" max="6" width="38.28515625" style="4" customWidth="1"/>
    <col min="7" max="7" width="6.85546875" style="4" customWidth="1"/>
    <col min="8" max="8" width="10.42578125" style="4" customWidth="1"/>
    <col min="9" max="10" width="5.85546875" style="4" customWidth="1"/>
    <col min="11" max="11" width="6.42578125" style="4" customWidth="1"/>
    <col min="12" max="15" width="6.5703125" style="4" customWidth="1"/>
    <col min="16" max="16" width="6.28515625" style="4" customWidth="1"/>
    <col min="17" max="17" width="6.85546875" style="4" customWidth="1"/>
    <col min="18" max="18" width="20.28515625" style="1" customWidth="1"/>
    <col min="19" max="19" width="25" style="1" customWidth="1"/>
    <col min="20" max="20" width="5.28515625" style="1" customWidth="1"/>
    <col min="21" max="21" width="7.140625" style="1" customWidth="1"/>
    <col min="22" max="16384" width="9.140625" style="1"/>
  </cols>
  <sheetData>
    <row r="1" spans="1:23" ht="48.75" customHeight="1">
      <c r="F1" s="186"/>
      <c r="G1" s="186"/>
      <c r="H1" s="186"/>
      <c r="I1" s="186"/>
      <c r="J1" s="186"/>
      <c r="K1" s="186"/>
      <c r="L1" s="186"/>
      <c r="M1" s="186"/>
      <c r="N1" s="186"/>
      <c r="O1" s="186"/>
      <c r="P1" s="186"/>
      <c r="Q1" s="186"/>
      <c r="R1" s="186"/>
      <c r="S1" s="333" t="s">
        <v>169</v>
      </c>
      <c r="T1" s="333"/>
      <c r="U1" s="333"/>
      <c r="V1" s="157"/>
      <c r="W1" s="157"/>
    </row>
    <row r="2" spans="1:23" ht="20.25" customHeight="1">
      <c r="F2" s="333"/>
      <c r="G2" s="333"/>
      <c r="H2" s="333"/>
      <c r="I2" s="333"/>
      <c r="J2" s="333"/>
      <c r="K2" s="333"/>
      <c r="L2" s="333"/>
      <c r="M2" s="333"/>
      <c r="N2" s="333"/>
      <c r="O2" s="333"/>
      <c r="P2" s="333"/>
      <c r="Q2" s="333"/>
      <c r="R2" s="333"/>
      <c r="S2" s="157" t="s">
        <v>4</v>
      </c>
      <c r="T2" s="157"/>
      <c r="U2" s="157"/>
    </row>
    <row r="3" spans="1:23" ht="14.25" customHeight="1">
      <c r="F3" s="158"/>
      <c r="G3" s="158"/>
      <c r="H3" s="158"/>
      <c r="I3" s="190"/>
      <c r="J3" s="190"/>
      <c r="K3" s="190"/>
      <c r="L3" s="190"/>
      <c r="M3" s="190"/>
      <c r="N3" s="190"/>
      <c r="O3" s="190"/>
      <c r="P3" s="190"/>
      <c r="Q3" s="158"/>
      <c r="R3" s="158"/>
      <c r="S3" s="157"/>
    </row>
    <row r="4" spans="1:23" ht="40.5" customHeight="1">
      <c r="B4" s="350" t="s">
        <v>154</v>
      </c>
      <c r="C4" s="350"/>
      <c r="D4" s="350"/>
      <c r="E4" s="350"/>
      <c r="F4" s="350"/>
      <c r="G4" s="350"/>
      <c r="H4" s="350"/>
      <c r="I4" s="350"/>
      <c r="J4" s="350"/>
      <c r="K4" s="350"/>
      <c r="L4" s="350"/>
      <c r="M4" s="350"/>
      <c r="N4" s="350"/>
      <c r="O4" s="350"/>
      <c r="P4" s="350"/>
      <c r="Q4" s="350"/>
      <c r="R4" s="350"/>
      <c r="S4" s="350"/>
      <c r="T4" s="350"/>
      <c r="U4" s="350"/>
    </row>
    <row r="5" spans="1:23" ht="25.5" customHeight="1">
      <c r="A5" s="362" t="s">
        <v>157</v>
      </c>
      <c r="B5" s="362"/>
      <c r="C5" s="362"/>
      <c r="D5" s="362"/>
      <c r="E5" s="362"/>
      <c r="F5" s="362"/>
      <c r="G5" s="362"/>
      <c r="H5" s="362"/>
      <c r="I5" s="362"/>
      <c r="J5" s="362"/>
      <c r="K5" s="362"/>
      <c r="L5" s="362"/>
      <c r="M5" s="362"/>
      <c r="N5" s="362"/>
      <c r="O5" s="362"/>
      <c r="P5" s="362"/>
      <c r="Q5" s="362"/>
      <c r="R5" s="362"/>
      <c r="S5" s="362"/>
      <c r="T5" s="362"/>
      <c r="U5" s="362"/>
    </row>
    <row r="6" spans="1:23" ht="36" customHeight="1">
      <c r="A6" s="334" t="s">
        <v>155</v>
      </c>
      <c r="B6" s="334"/>
      <c r="C6" s="334"/>
      <c r="D6" s="334"/>
      <c r="E6" s="334"/>
      <c r="F6" s="334"/>
      <c r="G6" s="334"/>
      <c r="H6" s="334"/>
      <c r="I6" s="334"/>
      <c r="J6" s="334"/>
      <c r="K6" s="334"/>
      <c r="L6" s="334"/>
      <c r="M6" s="334"/>
      <c r="N6" s="334"/>
      <c r="O6" s="334"/>
      <c r="P6" s="334"/>
      <c r="Q6" s="334"/>
      <c r="R6" s="334"/>
      <c r="S6" s="334"/>
      <c r="T6" s="334"/>
      <c r="U6" s="334"/>
    </row>
    <row r="7" spans="1:23" ht="39" customHeight="1">
      <c r="B7" s="334" t="s">
        <v>156</v>
      </c>
      <c r="C7" s="334"/>
      <c r="D7" s="334"/>
      <c r="E7" s="334"/>
      <c r="F7" s="334"/>
      <c r="G7" s="334"/>
      <c r="H7" s="334"/>
      <c r="I7" s="334"/>
      <c r="J7" s="334"/>
      <c r="K7" s="334"/>
      <c r="L7" s="334"/>
      <c r="M7" s="334"/>
      <c r="N7" s="334"/>
      <c r="O7" s="334"/>
      <c r="P7" s="334"/>
      <c r="Q7" s="334"/>
      <c r="R7" s="334"/>
      <c r="S7" s="334"/>
      <c r="T7" s="334"/>
      <c r="U7" s="334"/>
    </row>
    <row r="8" spans="1:23" ht="25.5" customHeight="1">
      <c r="B8" s="363" t="s">
        <v>147</v>
      </c>
      <c r="C8" s="363"/>
      <c r="D8" s="363"/>
      <c r="E8" s="363"/>
      <c r="F8" s="363"/>
      <c r="G8" s="363"/>
      <c r="H8" s="363"/>
      <c r="I8" s="363"/>
      <c r="J8" s="363"/>
      <c r="K8" s="363"/>
      <c r="L8" s="363"/>
      <c r="M8" s="363"/>
      <c r="N8" s="363"/>
      <c r="O8" s="363"/>
      <c r="P8" s="363"/>
      <c r="Q8" s="363"/>
      <c r="R8" s="363"/>
      <c r="S8" s="363"/>
      <c r="T8" s="363"/>
      <c r="U8" s="363"/>
    </row>
    <row r="9" spans="1:23" ht="12.75" customHeight="1">
      <c r="A9" s="347" t="s">
        <v>153</v>
      </c>
      <c r="B9" s="347" t="s">
        <v>5</v>
      </c>
      <c r="C9" s="347" t="s">
        <v>6</v>
      </c>
      <c r="D9" s="347" t="s">
        <v>7</v>
      </c>
      <c r="E9" s="347" t="s">
        <v>150</v>
      </c>
      <c r="F9" s="351" t="s">
        <v>22</v>
      </c>
      <c r="G9" s="347" t="s">
        <v>10</v>
      </c>
      <c r="H9" s="344" t="s">
        <v>152</v>
      </c>
      <c r="I9" s="351" t="s">
        <v>167</v>
      </c>
      <c r="J9" s="351"/>
      <c r="K9" s="351"/>
      <c r="L9" s="351"/>
      <c r="M9" s="351"/>
      <c r="N9" s="351"/>
      <c r="O9" s="351"/>
      <c r="P9" s="351"/>
      <c r="Q9" s="347" t="s">
        <v>151</v>
      </c>
      <c r="R9" s="348" t="s">
        <v>3</v>
      </c>
      <c r="S9" s="349" t="s">
        <v>140</v>
      </c>
      <c r="T9" s="349"/>
      <c r="U9" s="349"/>
    </row>
    <row r="10" spans="1:23" ht="12.75" customHeight="1">
      <c r="A10" s="347"/>
      <c r="B10" s="347"/>
      <c r="C10" s="347"/>
      <c r="D10" s="347"/>
      <c r="E10" s="347"/>
      <c r="F10" s="351"/>
      <c r="G10" s="347"/>
      <c r="H10" s="345"/>
      <c r="I10" s="351"/>
      <c r="J10" s="351"/>
      <c r="K10" s="351"/>
      <c r="L10" s="351"/>
      <c r="M10" s="351"/>
      <c r="N10" s="351"/>
      <c r="O10" s="351"/>
      <c r="P10" s="351"/>
      <c r="Q10" s="347"/>
      <c r="R10" s="348"/>
      <c r="S10" s="349"/>
      <c r="T10" s="349"/>
      <c r="U10" s="349"/>
    </row>
    <row r="11" spans="1:23" ht="90" customHeight="1">
      <c r="A11" s="347"/>
      <c r="B11" s="347"/>
      <c r="C11" s="347"/>
      <c r="D11" s="347"/>
      <c r="E11" s="347"/>
      <c r="F11" s="351"/>
      <c r="G11" s="347"/>
      <c r="H11" s="346"/>
      <c r="I11" s="192" t="s">
        <v>170</v>
      </c>
      <c r="J11" s="192" t="s">
        <v>165</v>
      </c>
      <c r="K11" s="192" t="s">
        <v>166</v>
      </c>
      <c r="L11" s="192" t="s">
        <v>160</v>
      </c>
      <c r="M11" s="192" t="s">
        <v>161</v>
      </c>
      <c r="N11" s="192" t="s">
        <v>162</v>
      </c>
      <c r="O11" s="192" t="s">
        <v>168</v>
      </c>
      <c r="P11" s="192" t="s">
        <v>163</v>
      </c>
      <c r="Q11" s="347"/>
      <c r="R11" s="348"/>
      <c r="S11" s="159" t="s">
        <v>146</v>
      </c>
      <c r="T11" s="160" t="s">
        <v>138</v>
      </c>
      <c r="U11" s="160" t="s">
        <v>139</v>
      </c>
    </row>
    <row r="12" spans="1:23" ht="15.75" customHeight="1">
      <c r="A12" s="178" t="s">
        <v>13</v>
      </c>
      <c r="B12" s="335" t="s">
        <v>149</v>
      </c>
      <c r="C12" s="336"/>
      <c r="D12" s="336"/>
      <c r="E12" s="336"/>
      <c r="F12" s="336"/>
      <c r="G12" s="336"/>
      <c r="H12" s="336"/>
      <c r="I12" s="336"/>
      <c r="J12" s="336"/>
      <c r="K12" s="336"/>
      <c r="L12" s="336"/>
      <c r="M12" s="336"/>
      <c r="N12" s="336"/>
      <c r="O12" s="336"/>
      <c r="P12" s="336"/>
      <c r="Q12" s="336"/>
      <c r="R12" s="336"/>
      <c r="S12" s="336"/>
      <c r="T12" s="336"/>
      <c r="U12" s="336"/>
    </row>
    <row r="13" spans="1:23" ht="18.75" customHeight="1">
      <c r="A13" s="177" t="s">
        <v>13</v>
      </c>
      <c r="B13" s="161" t="s">
        <v>13</v>
      </c>
      <c r="C13" s="337" t="s">
        <v>141</v>
      </c>
      <c r="D13" s="337"/>
      <c r="E13" s="337"/>
      <c r="F13" s="337"/>
      <c r="G13" s="337"/>
      <c r="H13" s="337"/>
      <c r="I13" s="337"/>
      <c r="J13" s="337"/>
      <c r="K13" s="337"/>
      <c r="L13" s="337"/>
      <c r="M13" s="337"/>
      <c r="N13" s="337"/>
      <c r="O13" s="337"/>
      <c r="P13" s="337"/>
      <c r="Q13" s="337"/>
      <c r="R13" s="337"/>
      <c r="S13" s="337"/>
      <c r="T13" s="337"/>
      <c r="U13" s="337"/>
    </row>
    <row r="14" spans="1:23" ht="15.75" customHeight="1">
      <c r="A14" s="177" t="s">
        <v>13</v>
      </c>
      <c r="B14" s="162" t="s">
        <v>13</v>
      </c>
      <c r="C14" s="163" t="s">
        <v>13</v>
      </c>
      <c r="D14" s="303" t="s">
        <v>142</v>
      </c>
      <c r="E14" s="303"/>
      <c r="F14" s="303"/>
      <c r="G14" s="303"/>
      <c r="H14" s="303"/>
      <c r="I14" s="303"/>
      <c r="J14" s="303"/>
      <c r="K14" s="303"/>
      <c r="L14" s="303"/>
      <c r="M14" s="303"/>
      <c r="N14" s="303"/>
      <c r="O14" s="303"/>
      <c r="P14" s="303"/>
      <c r="Q14" s="303"/>
      <c r="R14" s="303"/>
      <c r="S14" s="303"/>
      <c r="T14" s="303"/>
      <c r="U14" s="303"/>
    </row>
    <row r="15" spans="1:23">
      <c r="A15" s="356" t="s">
        <v>13</v>
      </c>
      <c r="B15" s="304" t="s">
        <v>13</v>
      </c>
      <c r="C15" s="325" t="s">
        <v>13</v>
      </c>
      <c r="D15" s="359" t="s">
        <v>13</v>
      </c>
      <c r="E15" s="301"/>
      <c r="F15" s="302"/>
      <c r="G15" s="181"/>
      <c r="H15" s="182"/>
      <c r="I15" s="182"/>
      <c r="J15" s="182"/>
      <c r="K15" s="182"/>
      <c r="L15" s="182"/>
      <c r="M15" s="182"/>
      <c r="N15" s="182"/>
      <c r="O15" s="182"/>
      <c r="P15" s="182"/>
      <c r="Q15" s="182"/>
      <c r="R15" s="182"/>
      <c r="S15" s="164"/>
      <c r="T15" s="164"/>
      <c r="U15" s="164"/>
    </row>
    <row r="16" spans="1:23" ht="14.25" customHeight="1">
      <c r="A16" s="357"/>
      <c r="B16" s="304"/>
      <c r="C16" s="325"/>
      <c r="D16" s="360"/>
      <c r="E16" s="183" t="s">
        <v>13</v>
      </c>
      <c r="F16" s="164" t="s">
        <v>145</v>
      </c>
      <c r="G16" s="165"/>
      <c r="H16" s="198">
        <f>I16+J16+K16+L16+M16+N16+O16+P16</f>
        <v>0</v>
      </c>
      <c r="I16" s="180"/>
      <c r="J16" s="180"/>
      <c r="K16" s="180"/>
      <c r="L16" s="180"/>
      <c r="M16" s="180"/>
      <c r="N16" s="180"/>
      <c r="O16" s="180"/>
      <c r="P16" s="180"/>
      <c r="Q16" s="166"/>
      <c r="R16" s="167"/>
      <c r="S16" s="168"/>
      <c r="T16" s="168"/>
      <c r="U16" s="168"/>
    </row>
    <row r="17" spans="1:21">
      <c r="A17" s="357"/>
      <c r="B17" s="304"/>
      <c r="C17" s="325"/>
      <c r="D17" s="360"/>
      <c r="E17" s="183" t="s">
        <v>14</v>
      </c>
      <c r="F17" s="164"/>
      <c r="G17" s="165"/>
      <c r="H17" s="198">
        <f>I17+J17+K17+L17+M17+N17+O17+P17</f>
        <v>0</v>
      </c>
      <c r="I17" s="180"/>
      <c r="J17" s="180"/>
      <c r="K17" s="180"/>
      <c r="L17" s="180"/>
      <c r="M17" s="180"/>
      <c r="N17" s="180"/>
      <c r="O17" s="180"/>
      <c r="P17" s="180"/>
      <c r="Q17" s="166"/>
      <c r="R17" s="167"/>
      <c r="S17" s="168"/>
      <c r="T17" s="168"/>
      <c r="U17" s="168"/>
    </row>
    <row r="18" spans="1:21">
      <c r="A18" s="357"/>
      <c r="B18" s="304"/>
      <c r="C18" s="325"/>
      <c r="D18" s="361"/>
      <c r="E18" s="183" t="s">
        <v>15</v>
      </c>
      <c r="F18" s="171"/>
      <c r="G18" s="172"/>
      <c r="H18" s="198">
        <f>I18+J18+K18+L18+M18+N18+O18+P18</f>
        <v>0</v>
      </c>
      <c r="I18" s="180"/>
      <c r="J18" s="180"/>
      <c r="K18" s="180"/>
      <c r="L18" s="180"/>
      <c r="M18" s="180"/>
      <c r="N18" s="180"/>
      <c r="O18" s="180"/>
      <c r="P18" s="180"/>
      <c r="Q18" s="166"/>
      <c r="R18" s="167"/>
      <c r="S18" s="168"/>
      <c r="T18" s="168"/>
      <c r="U18" s="168"/>
    </row>
    <row r="19" spans="1:21">
      <c r="A19" s="358"/>
      <c r="B19" s="304"/>
      <c r="C19" s="325"/>
      <c r="D19" s="330" t="s">
        <v>18</v>
      </c>
      <c r="E19" s="330"/>
      <c r="F19" s="330"/>
      <c r="G19" s="330"/>
      <c r="H19" s="196">
        <f>H16+H17+H18</f>
        <v>0</v>
      </c>
      <c r="I19" s="197">
        <f t="shared" ref="I19:P19" si="0">I16+I17+I18</f>
        <v>0</v>
      </c>
      <c r="J19" s="197">
        <f t="shared" si="0"/>
        <v>0</v>
      </c>
      <c r="K19" s="197">
        <f t="shared" si="0"/>
        <v>0</v>
      </c>
      <c r="L19" s="197">
        <f t="shared" si="0"/>
        <v>0</v>
      </c>
      <c r="M19" s="197">
        <f t="shared" si="0"/>
        <v>0</v>
      </c>
      <c r="N19" s="197">
        <f t="shared" si="0"/>
        <v>0</v>
      </c>
      <c r="O19" s="197">
        <f t="shared" si="0"/>
        <v>0</v>
      </c>
      <c r="P19" s="197">
        <f t="shared" si="0"/>
        <v>0</v>
      </c>
      <c r="Q19" s="326"/>
      <c r="R19" s="327"/>
      <c r="S19" s="327"/>
      <c r="T19" s="327"/>
      <c r="U19" s="328"/>
    </row>
    <row r="20" spans="1:21">
      <c r="A20" s="355" t="s">
        <v>13</v>
      </c>
      <c r="B20" s="304" t="s">
        <v>13</v>
      </c>
      <c r="C20" s="325" t="s">
        <v>13</v>
      </c>
      <c r="D20" s="359" t="s">
        <v>14</v>
      </c>
      <c r="E20" s="301"/>
      <c r="F20" s="302"/>
      <c r="G20" s="181"/>
      <c r="H20" s="182"/>
      <c r="I20" s="182"/>
      <c r="J20" s="182"/>
      <c r="K20" s="182"/>
      <c r="L20" s="182"/>
      <c r="M20" s="182"/>
      <c r="N20" s="182"/>
      <c r="O20" s="182"/>
      <c r="P20" s="182"/>
      <c r="Q20" s="182"/>
      <c r="R20" s="182"/>
      <c r="S20" s="164"/>
      <c r="T20" s="164"/>
      <c r="U20" s="164"/>
    </row>
    <row r="21" spans="1:21" ht="15.75" customHeight="1">
      <c r="A21" s="355"/>
      <c r="B21" s="304"/>
      <c r="C21" s="325"/>
      <c r="D21" s="360"/>
      <c r="E21" s="184" t="s">
        <v>13</v>
      </c>
      <c r="F21" s="179" t="s">
        <v>143</v>
      </c>
      <c r="G21" s="165"/>
      <c r="H21" s="198">
        <f>I21+J21+K21+L21+M21+N21+O21+P21</f>
        <v>0</v>
      </c>
      <c r="I21" s="180"/>
      <c r="J21" s="180"/>
      <c r="K21" s="180"/>
      <c r="L21" s="180"/>
      <c r="M21" s="180"/>
      <c r="N21" s="180"/>
      <c r="O21" s="180"/>
      <c r="P21" s="180"/>
      <c r="Q21" s="166"/>
      <c r="R21" s="167"/>
      <c r="S21" s="168"/>
      <c r="T21" s="169"/>
      <c r="U21" s="168"/>
    </row>
    <row r="22" spans="1:21">
      <c r="A22" s="355"/>
      <c r="B22" s="304"/>
      <c r="C22" s="325"/>
      <c r="D22" s="360"/>
      <c r="E22" s="184" t="s">
        <v>14</v>
      </c>
      <c r="F22" s="176"/>
      <c r="G22" s="165"/>
      <c r="H22" s="198">
        <f>I22+J22+K22+L22+M22+N22+O22+P22</f>
        <v>0</v>
      </c>
      <c r="I22" s="180"/>
      <c r="J22" s="180"/>
      <c r="K22" s="180"/>
      <c r="L22" s="180"/>
      <c r="M22" s="180"/>
      <c r="N22" s="180"/>
      <c r="O22" s="180"/>
      <c r="P22" s="180"/>
      <c r="Q22" s="166"/>
      <c r="R22" s="167"/>
      <c r="S22" s="168"/>
      <c r="T22" s="169"/>
      <c r="U22" s="168"/>
    </row>
    <row r="23" spans="1:21">
      <c r="A23" s="355"/>
      <c r="B23" s="304"/>
      <c r="C23" s="325"/>
      <c r="D23" s="361"/>
      <c r="E23" s="185" t="s">
        <v>15</v>
      </c>
      <c r="F23" s="173"/>
      <c r="G23" s="172"/>
      <c r="H23" s="198">
        <f>I23+J23+K23+L23+M23+N23+O23+P23</f>
        <v>0</v>
      </c>
      <c r="I23" s="180"/>
      <c r="J23" s="180"/>
      <c r="K23" s="180"/>
      <c r="L23" s="180"/>
      <c r="M23" s="180"/>
      <c r="N23" s="180"/>
      <c r="O23" s="180"/>
      <c r="P23" s="180"/>
      <c r="Q23" s="166"/>
      <c r="R23" s="167"/>
      <c r="S23" s="168"/>
      <c r="T23" s="169"/>
      <c r="U23" s="168"/>
    </row>
    <row r="24" spans="1:21">
      <c r="A24" s="355"/>
      <c r="B24" s="304"/>
      <c r="C24" s="325"/>
      <c r="D24" s="330" t="s">
        <v>18</v>
      </c>
      <c r="E24" s="330"/>
      <c r="F24" s="330"/>
      <c r="G24" s="330"/>
      <c r="H24" s="196">
        <f>H21+H22+H23</f>
        <v>0</v>
      </c>
      <c r="I24" s="197">
        <f t="shared" ref="I24:P24" si="1">I21+I22+I23</f>
        <v>0</v>
      </c>
      <c r="J24" s="197">
        <f t="shared" si="1"/>
        <v>0</v>
      </c>
      <c r="K24" s="197">
        <f t="shared" si="1"/>
        <v>0</v>
      </c>
      <c r="L24" s="197">
        <f t="shared" si="1"/>
        <v>0</v>
      </c>
      <c r="M24" s="197">
        <f t="shared" si="1"/>
        <v>0</v>
      </c>
      <c r="N24" s="197">
        <f t="shared" si="1"/>
        <v>0</v>
      </c>
      <c r="O24" s="197">
        <f t="shared" si="1"/>
        <v>0</v>
      </c>
      <c r="P24" s="197">
        <f t="shared" si="1"/>
        <v>0</v>
      </c>
      <c r="Q24" s="326"/>
      <c r="R24" s="327"/>
      <c r="S24" s="327"/>
      <c r="T24" s="327"/>
      <c r="U24" s="328"/>
    </row>
    <row r="25" spans="1:21">
      <c r="A25" s="178" t="s">
        <v>13</v>
      </c>
      <c r="B25" s="162" t="s">
        <v>13</v>
      </c>
      <c r="C25" s="163" t="s">
        <v>13</v>
      </c>
      <c r="D25" s="317" t="s">
        <v>19</v>
      </c>
      <c r="E25" s="317"/>
      <c r="F25" s="317"/>
      <c r="G25" s="317"/>
      <c r="H25" s="193">
        <f>H19+H24</f>
        <v>0</v>
      </c>
      <c r="I25" s="193">
        <f>I19+I24</f>
        <v>0</v>
      </c>
      <c r="J25" s="193">
        <f>J19+J24</f>
        <v>0</v>
      </c>
      <c r="K25" s="193">
        <f>K19+K24</f>
        <v>0</v>
      </c>
      <c r="L25" s="193">
        <f t="shared" ref="L25:P25" si="2">L19+L24</f>
        <v>0</v>
      </c>
      <c r="M25" s="193">
        <f t="shared" si="2"/>
        <v>0</v>
      </c>
      <c r="N25" s="193">
        <f t="shared" si="2"/>
        <v>0</v>
      </c>
      <c r="O25" s="193">
        <f t="shared" si="2"/>
        <v>0</v>
      </c>
      <c r="P25" s="193">
        <f t="shared" si="2"/>
        <v>0</v>
      </c>
      <c r="Q25" s="318"/>
      <c r="R25" s="319"/>
      <c r="S25" s="319"/>
      <c r="T25" s="319"/>
      <c r="U25" s="320"/>
    </row>
    <row r="26" spans="1:21" ht="14.25" customHeight="1">
      <c r="A26" s="178" t="s">
        <v>13</v>
      </c>
      <c r="B26" s="162" t="s">
        <v>13</v>
      </c>
      <c r="C26" s="163" t="s">
        <v>14</v>
      </c>
      <c r="D26" s="329" t="s">
        <v>144</v>
      </c>
      <c r="E26" s="329"/>
      <c r="F26" s="329"/>
      <c r="G26" s="329"/>
      <c r="H26" s="329"/>
      <c r="I26" s="329"/>
      <c r="J26" s="329"/>
      <c r="K26" s="329"/>
      <c r="L26" s="329"/>
      <c r="M26" s="329"/>
      <c r="N26" s="329"/>
      <c r="O26" s="329"/>
      <c r="P26" s="329"/>
      <c r="Q26" s="329"/>
      <c r="R26" s="329"/>
      <c r="S26" s="329"/>
      <c r="T26" s="329"/>
      <c r="U26" s="329"/>
    </row>
    <row r="27" spans="1:21">
      <c r="A27" s="355" t="s">
        <v>13</v>
      </c>
      <c r="B27" s="304" t="s">
        <v>13</v>
      </c>
      <c r="C27" s="325" t="s">
        <v>14</v>
      </c>
      <c r="D27" s="359" t="s">
        <v>13</v>
      </c>
      <c r="E27" s="301"/>
      <c r="F27" s="302"/>
      <c r="G27" s="181"/>
      <c r="H27" s="182"/>
      <c r="I27" s="182"/>
      <c r="J27" s="182"/>
      <c r="K27" s="182"/>
      <c r="L27" s="182"/>
      <c r="M27" s="182"/>
      <c r="N27" s="182"/>
      <c r="O27" s="182"/>
      <c r="P27" s="182"/>
      <c r="Q27" s="182"/>
      <c r="R27" s="182"/>
      <c r="S27" s="164"/>
      <c r="T27" s="164"/>
      <c r="U27" s="164"/>
    </row>
    <row r="28" spans="1:21" ht="15.75" customHeight="1">
      <c r="A28" s="355"/>
      <c r="B28" s="304"/>
      <c r="C28" s="325"/>
      <c r="D28" s="360"/>
      <c r="E28" s="183" t="s">
        <v>13</v>
      </c>
      <c r="F28" s="179" t="s">
        <v>145</v>
      </c>
      <c r="G28" s="165"/>
      <c r="H28" s="198">
        <f>I28+J28+K28+L28+M28+N28+O28+P28</f>
        <v>0</v>
      </c>
      <c r="I28" s="180"/>
      <c r="J28" s="180"/>
      <c r="K28" s="180"/>
      <c r="L28" s="180"/>
      <c r="M28" s="180"/>
      <c r="N28" s="180"/>
      <c r="O28" s="180"/>
      <c r="P28" s="180"/>
      <c r="Q28" s="166"/>
      <c r="R28" s="167"/>
      <c r="S28" s="168"/>
      <c r="T28" s="168"/>
      <c r="U28" s="168"/>
    </row>
    <row r="29" spans="1:21">
      <c r="A29" s="355"/>
      <c r="B29" s="304"/>
      <c r="C29" s="325"/>
      <c r="D29" s="360"/>
      <c r="E29" s="183" t="s">
        <v>14</v>
      </c>
      <c r="F29" s="164"/>
      <c r="G29" s="165"/>
      <c r="H29" s="198">
        <f>I29+J29+K29+L29+M29+N29+O29+P29</f>
        <v>0</v>
      </c>
      <c r="I29" s="180"/>
      <c r="J29" s="180"/>
      <c r="K29" s="180"/>
      <c r="L29" s="180"/>
      <c r="M29" s="180"/>
      <c r="N29" s="180"/>
      <c r="O29" s="180"/>
      <c r="P29" s="180"/>
      <c r="Q29" s="166"/>
      <c r="R29" s="167"/>
      <c r="S29" s="168"/>
      <c r="T29" s="168"/>
      <c r="U29" s="168"/>
    </row>
    <row r="30" spans="1:21">
      <c r="A30" s="355"/>
      <c r="B30" s="304"/>
      <c r="C30" s="325"/>
      <c r="D30" s="361"/>
      <c r="E30" s="183" t="s">
        <v>15</v>
      </c>
      <c r="F30" s="171"/>
      <c r="G30" s="172"/>
      <c r="H30" s="198">
        <f>I30+J30+K30+L30+M30+N30+O30+P30</f>
        <v>0</v>
      </c>
      <c r="I30" s="180"/>
      <c r="J30" s="180"/>
      <c r="K30" s="180"/>
      <c r="L30" s="180"/>
      <c r="M30" s="180"/>
      <c r="N30" s="180"/>
      <c r="O30" s="180"/>
      <c r="P30" s="180"/>
      <c r="Q30" s="166"/>
      <c r="R30" s="167"/>
      <c r="S30" s="168"/>
      <c r="T30" s="168"/>
      <c r="U30" s="168"/>
    </row>
    <row r="31" spans="1:21">
      <c r="A31" s="355"/>
      <c r="B31" s="304"/>
      <c r="C31" s="325"/>
      <c r="D31" s="307" t="s">
        <v>18</v>
      </c>
      <c r="E31" s="308"/>
      <c r="F31" s="308"/>
      <c r="G31" s="309"/>
      <c r="H31" s="203">
        <f>H28+H29+H30</f>
        <v>0</v>
      </c>
      <c r="I31" s="196">
        <f t="shared" ref="I31:P31" si="3">I28+I29+I30</f>
        <v>0</v>
      </c>
      <c r="J31" s="196">
        <f t="shared" si="3"/>
        <v>0</v>
      </c>
      <c r="K31" s="196">
        <f t="shared" si="3"/>
        <v>0</v>
      </c>
      <c r="L31" s="196">
        <f t="shared" si="3"/>
        <v>0</v>
      </c>
      <c r="M31" s="196">
        <f t="shared" si="3"/>
        <v>0</v>
      </c>
      <c r="N31" s="196">
        <f t="shared" si="3"/>
        <v>0</v>
      </c>
      <c r="O31" s="196">
        <f t="shared" si="3"/>
        <v>0</v>
      </c>
      <c r="P31" s="196">
        <f t="shared" si="3"/>
        <v>0</v>
      </c>
      <c r="Q31" s="199"/>
      <c r="R31" s="199"/>
      <c r="S31" s="199"/>
      <c r="T31" s="199"/>
      <c r="U31" s="199"/>
    </row>
    <row r="32" spans="1:21">
      <c r="A32" s="355" t="s">
        <v>13</v>
      </c>
      <c r="B32" s="304" t="s">
        <v>13</v>
      </c>
      <c r="C32" s="325" t="s">
        <v>14</v>
      </c>
      <c r="D32" s="359" t="s">
        <v>14</v>
      </c>
      <c r="E32" s="301"/>
      <c r="F32" s="302"/>
      <c r="G32" s="181"/>
      <c r="H32" s="204"/>
      <c r="I32" s="182"/>
      <c r="J32" s="182"/>
      <c r="K32" s="182"/>
      <c r="L32" s="182"/>
      <c r="M32" s="182"/>
      <c r="N32" s="182"/>
      <c r="O32" s="182"/>
      <c r="P32" s="182"/>
      <c r="Q32" s="182"/>
      <c r="R32" s="182"/>
      <c r="S32" s="164"/>
      <c r="T32" s="164"/>
      <c r="U32" s="164"/>
    </row>
    <row r="33" spans="1:21" ht="15" customHeight="1">
      <c r="A33" s="355"/>
      <c r="B33" s="304"/>
      <c r="C33" s="325"/>
      <c r="D33" s="360"/>
      <c r="E33" s="184" t="s">
        <v>13</v>
      </c>
      <c r="F33" s="179" t="s">
        <v>143</v>
      </c>
      <c r="G33" s="165"/>
      <c r="H33" s="198">
        <f>I33+J33+K33+L33+M33+N33+O33+P33</f>
        <v>0</v>
      </c>
      <c r="I33" s="180"/>
      <c r="J33" s="180"/>
      <c r="K33" s="180"/>
      <c r="L33" s="180"/>
      <c r="M33" s="180"/>
      <c r="N33" s="180"/>
      <c r="O33" s="180"/>
      <c r="P33" s="180"/>
      <c r="Q33" s="166"/>
      <c r="R33" s="167"/>
      <c r="S33" s="168"/>
      <c r="T33" s="169"/>
      <c r="U33" s="168"/>
    </row>
    <row r="34" spans="1:21">
      <c r="A34" s="355"/>
      <c r="B34" s="304"/>
      <c r="C34" s="325"/>
      <c r="D34" s="360"/>
      <c r="E34" s="184" t="s">
        <v>14</v>
      </c>
      <c r="F34" s="176"/>
      <c r="G34" s="165"/>
      <c r="H34" s="198">
        <f>I34+J34+K34+L34+M34+N34+O34+P34</f>
        <v>0</v>
      </c>
      <c r="I34" s="180"/>
      <c r="J34" s="180"/>
      <c r="K34" s="180"/>
      <c r="L34" s="180"/>
      <c r="M34" s="180"/>
      <c r="N34" s="180"/>
      <c r="O34" s="180"/>
      <c r="P34" s="180"/>
      <c r="Q34" s="166"/>
      <c r="R34" s="167"/>
      <c r="S34" s="168"/>
      <c r="T34" s="169"/>
      <c r="U34" s="168"/>
    </row>
    <row r="35" spans="1:21">
      <c r="A35" s="355"/>
      <c r="B35" s="304"/>
      <c r="C35" s="325"/>
      <c r="D35" s="361"/>
      <c r="E35" s="185" t="s">
        <v>15</v>
      </c>
      <c r="F35" s="173"/>
      <c r="G35" s="172"/>
      <c r="H35" s="198">
        <f>I35+J35+K35+L35+M35+N35+O35+P35</f>
        <v>0</v>
      </c>
      <c r="I35" s="180"/>
      <c r="J35" s="180"/>
      <c r="K35" s="180"/>
      <c r="L35" s="180"/>
      <c r="M35" s="180"/>
      <c r="N35" s="180"/>
      <c r="O35" s="180"/>
      <c r="P35" s="180"/>
      <c r="Q35" s="166"/>
      <c r="R35" s="167"/>
      <c r="S35" s="168"/>
      <c r="T35" s="169"/>
      <c r="U35" s="168"/>
    </row>
    <row r="36" spans="1:21">
      <c r="A36" s="355"/>
      <c r="B36" s="304"/>
      <c r="C36" s="325"/>
      <c r="D36" s="307" t="s">
        <v>18</v>
      </c>
      <c r="E36" s="308"/>
      <c r="F36" s="308"/>
      <c r="G36" s="309"/>
      <c r="H36" s="203">
        <f>H33+H34+H35</f>
        <v>0</v>
      </c>
      <c r="I36" s="197">
        <f t="shared" ref="I36:P36" si="4">I33+I34+I35</f>
        <v>0</v>
      </c>
      <c r="J36" s="197">
        <f t="shared" si="4"/>
        <v>0</v>
      </c>
      <c r="K36" s="197">
        <f t="shared" si="4"/>
        <v>0</v>
      </c>
      <c r="L36" s="197">
        <f t="shared" si="4"/>
        <v>0</v>
      </c>
      <c r="M36" s="197">
        <f t="shared" si="4"/>
        <v>0</v>
      </c>
      <c r="N36" s="197">
        <f t="shared" si="4"/>
        <v>0</v>
      </c>
      <c r="O36" s="197">
        <f t="shared" si="4"/>
        <v>0</v>
      </c>
      <c r="P36" s="197">
        <f t="shared" si="4"/>
        <v>0</v>
      </c>
      <c r="Q36" s="326"/>
      <c r="R36" s="327"/>
      <c r="S36" s="327"/>
      <c r="T36" s="327"/>
      <c r="U36" s="328"/>
    </row>
    <row r="37" spans="1:21">
      <c r="A37" s="178" t="s">
        <v>13</v>
      </c>
      <c r="B37" s="162" t="s">
        <v>13</v>
      </c>
      <c r="C37" s="163" t="s">
        <v>14</v>
      </c>
      <c r="D37" s="317" t="s">
        <v>19</v>
      </c>
      <c r="E37" s="317"/>
      <c r="F37" s="317"/>
      <c r="G37" s="317"/>
      <c r="H37" s="193">
        <f>H31+H36</f>
        <v>0</v>
      </c>
      <c r="I37" s="200">
        <f>I31+I36</f>
        <v>0</v>
      </c>
      <c r="J37" s="200">
        <f t="shared" ref="J37" si="5">J31+J36</f>
        <v>0</v>
      </c>
      <c r="K37" s="200">
        <f t="shared" ref="K37" si="6">K31+K36</f>
        <v>0</v>
      </c>
      <c r="L37" s="200">
        <f t="shared" ref="L37" si="7">L31+L36</f>
        <v>0</v>
      </c>
      <c r="M37" s="200">
        <f t="shared" ref="M37" si="8">M31+M36</f>
        <v>0</v>
      </c>
      <c r="N37" s="200">
        <f t="shared" ref="N37" si="9">N31+N36</f>
        <v>0</v>
      </c>
      <c r="O37" s="200">
        <f t="shared" ref="O37" si="10">O31+O36</f>
        <v>0</v>
      </c>
      <c r="P37" s="200">
        <f t="shared" ref="P37" si="11">P31+P36</f>
        <v>0</v>
      </c>
      <c r="Q37" s="318"/>
      <c r="R37" s="319"/>
      <c r="S37" s="319"/>
      <c r="T37" s="319"/>
      <c r="U37" s="320"/>
    </row>
    <row r="38" spans="1:21">
      <c r="A38" s="178" t="s">
        <v>13</v>
      </c>
      <c r="B38" s="162" t="s">
        <v>13</v>
      </c>
      <c r="C38" s="321" t="s">
        <v>21</v>
      </c>
      <c r="D38" s="322"/>
      <c r="E38" s="322"/>
      <c r="F38" s="322"/>
      <c r="G38" s="322"/>
      <c r="H38" s="202">
        <f>H25+H37</f>
        <v>0</v>
      </c>
      <c r="I38" s="202">
        <f t="shared" ref="I38:P38" si="12">I25+I37</f>
        <v>0</v>
      </c>
      <c r="J38" s="202">
        <f t="shared" si="12"/>
        <v>0</v>
      </c>
      <c r="K38" s="202">
        <f t="shared" si="12"/>
        <v>0</v>
      </c>
      <c r="L38" s="202">
        <f t="shared" si="12"/>
        <v>0</v>
      </c>
      <c r="M38" s="202">
        <f t="shared" si="12"/>
        <v>0</v>
      </c>
      <c r="N38" s="202">
        <f t="shared" si="12"/>
        <v>0</v>
      </c>
      <c r="O38" s="202">
        <f t="shared" si="12"/>
        <v>0</v>
      </c>
      <c r="P38" s="202">
        <f t="shared" si="12"/>
        <v>0</v>
      </c>
      <c r="Q38" s="170"/>
      <c r="R38" s="323"/>
      <c r="S38" s="323"/>
      <c r="T38" s="323"/>
      <c r="U38" s="324"/>
    </row>
    <row r="39" spans="1:21">
      <c r="A39" s="178" t="s">
        <v>13</v>
      </c>
      <c r="B39" s="310" t="s">
        <v>20</v>
      </c>
      <c r="C39" s="310"/>
      <c r="D39" s="310"/>
      <c r="E39" s="310"/>
      <c r="F39" s="310"/>
      <c r="G39" s="310"/>
      <c r="H39" s="195">
        <f>H38</f>
        <v>0</v>
      </c>
      <c r="I39" s="201">
        <f>I38</f>
        <v>0</v>
      </c>
      <c r="J39" s="201">
        <f t="shared" ref="J39:P39" si="13">J38</f>
        <v>0</v>
      </c>
      <c r="K39" s="201">
        <f t="shared" si="13"/>
        <v>0</v>
      </c>
      <c r="L39" s="201">
        <f t="shared" si="13"/>
        <v>0</v>
      </c>
      <c r="M39" s="201">
        <f t="shared" si="13"/>
        <v>0</v>
      </c>
      <c r="N39" s="201">
        <f t="shared" si="13"/>
        <v>0</v>
      </c>
      <c r="O39" s="201">
        <f t="shared" si="13"/>
        <v>0</v>
      </c>
      <c r="P39" s="201">
        <f t="shared" si="13"/>
        <v>0</v>
      </c>
      <c r="Q39" s="311"/>
      <c r="R39" s="312"/>
      <c r="S39" s="312"/>
      <c r="T39" s="312"/>
      <c r="U39" s="313"/>
    </row>
    <row r="40" spans="1:21">
      <c r="A40" s="73"/>
      <c r="B40" s="314"/>
      <c r="C40" s="314"/>
      <c r="D40" s="314"/>
      <c r="E40" s="314"/>
      <c r="F40" s="314"/>
      <c r="G40" s="314"/>
      <c r="H40" s="314"/>
      <c r="I40" s="314"/>
      <c r="J40" s="314"/>
      <c r="K40" s="314"/>
      <c r="L40" s="314"/>
      <c r="M40" s="314"/>
      <c r="N40" s="314"/>
      <c r="O40" s="314"/>
      <c r="P40" s="314"/>
      <c r="Q40" s="314"/>
      <c r="R40" s="314"/>
      <c r="S40" s="73"/>
      <c r="T40" s="73"/>
      <c r="U40" s="73"/>
    </row>
    <row r="41" spans="1:21">
      <c r="A41" s="73"/>
      <c r="B41" s="174"/>
      <c r="C41" s="174"/>
      <c r="D41" s="174"/>
      <c r="E41" s="174"/>
      <c r="F41" s="174"/>
      <c r="G41" s="174"/>
      <c r="H41" s="174"/>
      <c r="I41" s="191"/>
      <c r="J41" s="191"/>
      <c r="K41" s="191"/>
      <c r="L41" s="191"/>
      <c r="M41" s="191"/>
      <c r="N41" s="191"/>
      <c r="O41" s="191"/>
      <c r="P41" s="191"/>
      <c r="Q41" s="174"/>
      <c r="R41" s="174"/>
      <c r="S41" s="73"/>
      <c r="T41" s="73"/>
      <c r="U41" s="73"/>
    </row>
    <row r="42" spans="1:21">
      <c r="R42" s="5"/>
    </row>
    <row r="43" spans="1:21" ht="142.5" customHeight="1">
      <c r="B43" s="315" t="s">
        <v>0</v>
      </c>
      <c r="C43" s="316"/>
      <c r="D43" s="316"/>
      <c r="E43" s="316"/>
      <c r="F43" s="316"/>
      <c r="G43" s="316"/>
      <c r="H43" s="316"/>
      <c r="I43" s="316"/>
      <c r="J43" s="316"/>
      <c r="K43" s="316"/>
      <c r="L43" s="316"/>
      <c r="M43" s="316"/>
      <c r="N43" s="316"/>
      <c r="O43" s="316"/>
      <c r="P43" s="316"/>
      <c r="Q43" s="316"/>
      <c r="R43" s="316"/>
      <c r="S43" s="316"/>
      <c r="T43" s="316"/>
      <c r="U43" s="316"/>
    </row>
    <row r="44" spans="1:21" ht="53.25" customHeight="1">
      <c r="B44" s="305" t="s">
        <v>173</v>
      </c>
      <c r="C44" s="306"/>
      <c r="D44" s="306"/>
      <c r="E44" s="306"/>
      <c r="F44" s="306"/>
      <c r="G44" s="306"/>
      <c r="H44" s="306"/>
      <c r="I44" s="306"/>
      <c r="J44" s="306"/>
      <c r="K44" s="306"/>
      <c r="L44" s="306"/>
      <c r="M44" s="306"/>
      <c r="N44" s="306"/>
      <c r="O44" s="306"/>
      <c r="P44" s="306"/>
      <c r="Q44" s="306"/>
      <c r="R44" s="306"/>
      <c r="S44" s="306"/>
      <c r="T44" s="306"/>
      <c r="U44" s="306"/>
    </row>
  </sheetData>
  <mergeCells count="61">
    <mergeCell ref="B43:U43"/>
    <mergeCell ref="B44:U44"/>
    <mergeCell ref="B40:R40"/>
    <mergeCell ref="D36:G36"/>
    <mergeCell ref="Q36:U36"/>
    <mergeCell ref="D37:G37"/>
    <mergeCell ref="Q37:U37"/>
    <mergeCell ref="B39:G39"/>
    <mergeCell ref="Q39:U39"/>
    <mergeCell ref="B32:B36"/>
    <mergeCell ref="C32:C36"/>
    <mergeCell ref="D32:D35"/>
    <mergeCell ref="R38:U38"/>
    <mergeCell ref="C38:G38"/>
    <mergeCell ref="D14:U14"/>
    <mergeCell ref="S1:U1"/>
    <mergeCell ref="F2:R2"/>
    <mergeCell ref="B12:U12"/>
    <mergeCell ref="C13:U13"/>
    <mergeCell ref="R9:R11"/>
    <mergeCell ref="B4:U4"/>
    <mergeCell ref="S9:U10"/>
    <mergeCell ref="A5:U5"/>
    <mergeCell ref="A6:U6"/>
    <mergeCell ref="A9:A11"/>
    <mergeCell ref="I9:P10"/>
    <mergeCell ref="B7:U7"/>
    <mergeCell ref="B8:U8"/>
    <mergeCell ref="F9:F11"/>
    <mergeCell ref="G9:G11"/>
    <mergeCell ref="Q9:Q11"/>
    <mergeCell ref="B9:B11"/>
    <mergeCell ref="C9:C11"/>
    <mergeCell ref="D9:D11"/>
    <mergeCell ref="E9:E11"/>
    <mergeCell ref="H9:H11"/>
    <mergeCell ref="Q19:U19"/>
    <mergeCell ref="D24:G24"/>
    <mergeCell ref="Q24:U24"/>
    <mergeCell ref="A27:A31"/>
    <mergeCell ref="D26:U26"/>
    <mergeCell ref="B15:B19"/>
    <mergeCell ref="D15:D18"/>
    <mergeCell ref="Q25:U25"/>
    <mergeCell ref="C15:C19"/>
    <mergeCell ref="A32:A36"/>
    <mergeCell ref="E15:F15"/>
    <mergeCell ref="E20:F20"/>
    <mergeCell ref="E27:F27"/>
    <mergeCell ref="E32:F32"/>
    <mergeCell ref="B27:B31"/>
    <mergeCell ref="D25:G25"/>
    <mergeCell ref="D20:D23"/>
    <mergeCell ref="D27:D30"/>
    <mergeCell ref="A20:A24"/>
    <mergeCell ref="C20:C24"/>
    <mergeCell ref="A15:A19"/>
    <mergeCell ref="B20:B24"/>
    <mergeCell ref="C27:C31"/>
    <mergeCell ref="D31:G31"/>
    <mergeCell ref="D19:G19"/>
  </mergeCells>
  <phoneticPr fontId="24" type="noConversion"/>
  <pageMargins left="0.47" right="0.75" top="1" bottom="0.3" header="0" footer="0"/>
  <pageSetup paperSize="9" scale="73" fitToHeight="0" orientation="landscape" r:id="rId1"/>
  <headerFooter alignWithMargins="0"/>
  <ignoredErrors>
    <ignoredError sqref="F21:F26 Q14:U19 D36:D39 A14:A19 A12:A13 A20:A39 B12:E13 D19 F12:F13 F16:F19 Q12:U13 Q20:U35 B14:C19 E14:E19 D14:D15 B20:C39 E20:E39 D20 D24:D27 D31:D32 F14 F29:F31 F33:F39 G20:H20 G12:H13 G14:H15 G19 G26:H27 G24 G18 G16 G17 G23 G21 G22 G25 G32:H32 G28 G29 G30 Q37:U39 Q36 G39 G36 G37 G38 G31 G35 G33 G3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95"/>
  <sheetViews>
    <sheetView tabSelected="1" workbookViewId="0">
      <selection activeCell="AA1" sqref="AA1:AE1"/>
    </sheetView>
  </sheetViews>
  <sheetFormatPr defaultRowHeight="12.75"/>
  <cols>
    <col min="1" max="1" width="2.85546875" style="1" customWidth="1"/>
    <col min="2" max="5" width="2.7109375" style="1" customWidth="1"/>
    <col min="6" max="6" width="38.28515625" style="4" customWidth="1"/>
    <col min="7" max="7" width="6.140625" style="4" customWidth="1"/>
    <col min="8" max="8" width="7.85546875" style="212" customWidth="1"/>
    <col min="9" max="9" width="7.140625" style="212" customWidth="1"/>
    <col min="10" max="10" width="4.85546875" style="211" customWidth="1"/>
    <col min="11" max="11" width="5.42578125" style="211" customWidth="1"/>
    <col min="12" max="12" width="4.7109375" style="211" customWidth="1"/>
    <col min="13" max="13" width="5.28515625" style="211" customWidth="1"/>
    <col min="14" max="14" width="5.140625" style="211" customWidth="1"/>
    <col min="15" max="16" width="5" style="211" customWidth="1"/>
    <col min="17" max="17" width="8.42578125" style="211" customWidth="1"/>
    <col min="18" max="18" width="6.28515625" style="211" customWidth="1"/>
    <col min="19" max="19" width="5.85546875" style="211" customWidth="1"/>
    <col min="20" max="20" width="6.28515625" style="211" customWidth="1"/>
    <col min="21" max="22" width="5.28515625" style="211" customWidth="1"/>
    <col min="23" max="23" width="5.7109375" style="211" customWidth="1"/>
    <col min="24" max="24" width="4.5703125" style="211" customWidth="1"/>
    <col min="25" max="25" width="6" style="211" customWidth="1"/>
    <col min="26" max="26" width="13.85546875" style="1" customWidth="1"/>
    <col min="27" max="27" width="16.7109375" style="300" customWidth="1"/>
    <col min="28" max="28" width="4.42578125" style="1" customWidth="1"/>
    <col min="29" max="29" width="7" style="210" customWidth="1"/>
    <col min="30" max="30" width="5.7109375" style="210" customWidth="1"/>
    <col min="31" max="31" width="12" style="1" customWidth="1"/>
    <col min="32" max="16384" width="9.140625" style="1"/>
  </cols>
  <sheetData>
    <row r="1" spans="1:31" s="273" customFormat="1" ht="60" customHeight="1">
      <c r="F1" s="397"/>
      <c r="G1" s="397"/>
      <c r="H1" s="397"/>
      <c r="I1" s="397"/>
      <c r="J1" s="397"/>
      <c r="K1" s="397"/>
      <c r="L1" s="397"/>
      <c r="M1" s="397"/>
      <c r="N1" s="397"/>
      <c r="O1" s="397"/>
      <c r="P1" s="397"/>
      <c r="Q1" s="397"/>
      <c r="R1" s="397"/>
      <c r="S1" s="397"/>
      <c r="T1" s="397"/>
      <c r="U1" s="397"/>
      <c r="V1" s="397"/>
      <c r="W1" s="397"/>
      <c r="X1" s="397"/>
      <c r="Y1" s="397"/>
      <c r="Z1" s="397"/>
      <c r="AA1" s="398" t="s">
        <v>269</v>
      </c>
      <c r="AB1" s="399"/>
      <c r="AC1" s="399"/>
      <c r="AD1" s="399"/>
      <c r="AE1" s="399"/>
    </row>
    <row r="2" spans="1:31" s="274" customFormat="1" ht="17.25" customHeight="1">
      <c r="F2" s="400"/>
      <c r="G2" s="400"/>
      <c r="H2" s="400"/>
      <c r="I2" s="400"/>
      <c r="J2" s="400"/>
      <c r="K2" s="400"/>
      <c r="L2" s="400"/>
      <c r="M2" s="400"/>
      <c r="N2" s="400"/>
      <c r="O2" s="400"/>
      <c r="P2" s="400"/>
      <c r="Q2" s="400"/>
      <c r="R2" s="400"/>
      <c r="S2" s="400"/>
      <c r="T2" s="400"/>
      <c r="U2" s="400"/>
      <c r="V2" s="400"/>
      <c r="W2" s="400"/>
      <c r="X2" s="400"/>
      <c r="Y2" s="400"/>
      <c r="Z2" s="400"/>
      <c r="AA2" s="275" t="s">
        <v>4</v>
      </c>
      <c r="AC2" s="276"/>
      <c r="AD2" s="276"/>
    </row>
    <row r="3" spans="1:31" s="273" customFormat="1" ht="7.5" customHeight="1">
      <c r="F3" s="277"/>
      <c r="G3" s="278"/>
      <c r="H3" s="279"/>
      <c r="I3" s="279"/>
      <c r="J3" s="280"/>
      <c r="K3" s="280"/>
      <c r="L3" s="280"/>
      <c r="M3" s="280"/>
      <c r="N3" s="280"/>
      <c r="O3" s="280"/>
      <c r="P3" s="280"/>
      <c r="Q3" s="280"/>
      <c r="R3" s="280"/>
      <c r="S3" s="280"/>
      <c r="T3" s="280"/>
      <c r="U3" s="280"/>
      <c r="V3" s="280"/>
      <c r="W3" s="280"/>
      <c r="X3" s="280"/>
      <c r="Y3" s="280"/>
      <c r="Z3" s="278"/>
      <c r="AA3" s="281"/>
      <c r="AC3" s="282"/>
      <c r="AD3" s="282"/>
    </row>
    <row r="4" spans="1:31" s="273" customFormat="1" ht="18.75" customHeight="1">
      <c r="B4" s="401" t="s">
        <v>174</v>
      </c>
      <c r="C4" s="401"/>
      <c r="D4" s="401"/>
      <c r="E4" s="401"/>
      <c r="F4" s="401"/>
      <c r="G4" s="401"/>
      <c r="H4" s="401"/>
      <c r="I4" s="401"/>
      <c r="J4" s="401"/>
      <c r="K4" s="401"/>
      <c r="L4" s="401"/>
      <c r="M4" s="401"/>
      <c r="N4" s="401"/>
      <c r="O4" s="401"/>
      <c r="P4" s="401"/>
      <c r="Q4" s="401"/>
      <c r="R4" s="401"/>
      <c r="S4" s="401"/>
      <c r="T4" s="401"/>
      <c r="U4" s="401"/>
      <c r="V4" s="401"/>
      <c r="W4" s="401"/>
      <c r="X4" s="401"/>
      <c r="Y4" s="401"/>
      <c r="Z4" s="401"/>
      <c r="AA4" s="401"/>
      <c r="AB4" s="401"/>
      <c r="AC4" s="401"/>
      <c r="AD4" s="401"/>
      <c r="AE4" s="401"/>
    </row>
    <row r="5" spans="1:31" s="273" customFormat="1" ht="17.25" customHeight="1">
      <c r="A5" s="396" t="s">
        <v>249</v>
      </c>
      <c r="B5" s="396"/>
      <c r="C5" s="396"/>
      <c r="D5" s="396"/>
      <c r="E5" s="396"/>
      <c r="F5" s="396"/>
      <c r="G5" s="396"/>
      <c r="H5" s="396"/>
      <c r="I5" s="396"/>
      <c r="J5" s="396"/>
      <c r="K5" s="396"/>
      <c r="L5" s="396"/>
      <c r="M5" s="396"/>
      <c r="N5" s="396"/>
      <c r="O5" s="396"/>
      <c r="P5" s="396"/>
      <c r="Q5" s="396"/>
      <c r="R5" s="396"/>
      <c r="S5" s="396"/>
      <c r="T5" s="396"/>
      <c r="U5" s="396"/>
      <c r="V5" s="396"/>
      <c r="W5" s="396"/>
      <c r="X5" s="396"/>
      <c r="Y5" s="396"/>
      <c r="Z5" s="396"/>
      <c r="AA5" s="396"/>
      <c r="AB5" s="396"/>
      <c r="AC5" s="396"/>
      <c r="AD5" s="396"/>
      <c r="AE5" s="396"/>
    </row>
    <row r="6" spans="1:31" s="273" customFormat="1" ht="6.75" customHeight="1">
      <c r="F6" s="274"/>
      <c r="G6" s="274"/>
      <c r="H6" s="283"/>
      <c r="I6" s="283"/>
      <c r="J6" s="284"/>
      <c r="K6" s="284"/>
      <c r="L6" s="284"/>
      <c r="M6" s="284"/>
      <c r="N6" s="284"/>
      <c r="O6" s="284"/>
      <c r="P6" s="284"/>
      <c r="Q6" s="284"/>
      <c r="R6" s="284"/>
      <c r="S6" s="284"/>
      <c r="T6" s="284"/>
      <c r="U6" s="284"/>
      <c r="V6" s="284"/>
      <c r="W6" s="284"/>
      <c r="X6" s="284"/>
      <c r="Y6" s="284"/>
      <c r="AA6" s="285"/>
      <c r="AB6" s="278"/>
      <c r="AC6" s="286"/>
      <c r="AD6" s="286"/>
      <c r="AE6" s="278"/>
    </row>
    <row r="7" spans="1:31" s="287" customFormat="1" ht="12.75" customHeight="1">
      <c r="A7" s="404" t="s">
        <v>153</v>
      </c>
      <c r="B7" s="404" t="s">
        <v>5</v>
      </c>
      <c r="C7" s="404" t="s">
        <v>6</v>
      </c>
      <c r="D7" s="404" t="s">
        <v>7</v>
      </c>
      <c r="E7" s="404" t="s">
        <v>150</v>
      </c>
      <c r="F7" s="405" t="s">
        <v>22</v>
      </c>
      <c r="G7" s="404" t="s">
        <v>10</v>
      </c>
      <c r="H7" s="382" t="s">
        <v>250</v>
      </c>
      <c r="I7" s="365" t="s">
        <v>167</v>
      </c>
      <c r="J7" s="366"/>
      <c r="K7" s="366"/>
      <c r="L7" s="366"/>
      <c r="M7" s="366"/>
      <c r="N7" s="366"/>
      <c r="O7" s="366"/>
      <c r="P7" s="367"/>
      <c r="Q7" s="382" t="s">
        <v>251</v>
      </c>
      <c r="R7" s="365" t="s">
        <v>167</v>
      </c>
      <c r="S7" s="366"/>
      <c r="T7" s="366"/>
      <c r="U7" s="366"/>
      <c r="V7" s="366"/>
      <c r="W7" s="366"/>
      <c r="X7" s="366"/>
      <c r="Y7" s="367"/>
      <c r="Z7" s="383" t="s">
        <v>3</v>
      </c>
      <c r="AA7" s="384" t="s">
        <v>140</v>
      </c>
      <c r="AB7" s="384"/>
      <c r="AC7" s="384"/>
      <c r="AD7" s="384"/>
      <c r="AE7" s="384"/>
    </row>
    <row r="8" spans="1:31" s="287" customFormat="1" ht="10.5" customHeight="1">
      <c r="A8" s="404"/>
      <c r="B8" s="404"/>
      <c r="C8" s="404"/>
      <c r="D8" s="404"/>
      <c r="E8" s="404"/>
      <c r="F8" s="405"/>
      <c r="G8" s="404"/>
      <c r="H8" s="382"/>
      <c r="I8" s="368"/>
      <c r="J8" s="369"/>
      <c r="K8" s="369"/>
      <c r="L8" s="369"/>
      <c r="M8" s="369"/>
      <c r="N8" s="369"/>
      <c r="O8" s="369"/>
      <c r="P8" s="370"/>
      <c r="Q8" s="382"/>
      <c r="R8" s="368"/>
      <c r="S8" s="369"/>
      <c r="T8" s="369"/>
      <c r="U8" s="369"/>
      <c r="V8" s="369"/>
      <c r="W8" s="369"/>
      <c r="X8" s="369"/>
      <c r="Y8" s="370"/>
      <c r="Z8" s="383"/>
      <c r="AA8" s="384"/>
      <c r="AB8" s="384"/>
      <c r="AC8" s="384"/>
      <c r="AD8" s="384"/>
      <c r="AE8" s="384"/>
    </row>
    <row r="9" spans="1:31" s="287" customFormat="1" ht="101.25" customHeight="1">
      <c r="A9" s="404"/>
      <c r="B9" s="404"/>
      <c r="C9" s="404"/>
      <c r="D9" s="404"/>
      <c r="E9" s="404"/>
      <c r="F9" s="405"/>
      <c r="G9" s="404"/>
      <c r="H9" s="382"/>
      <c r="I9" s="288" t="s">
        <v>170</v>
      </c>
      <c r="J9" s="288" t="s">
        <v>165</v>
      </c>
      <c r="K9" s="288" t="s">
        <v>166</v>
      </c>
      <c r="L9" s="288" t="s">
        <v>160</v>
      </c>
      <c r="M9" s="288" t="s">
        <v>161</v>
      </c>
      <c r="N9" s="288" t="s">
        <v>162</v>
      </c>
      <c r="O9" s="288" t="s">
        <v>168</v>
      </c>
      <c r="P9" s="288" t="s">
        <v>163</v>
      </c>
      <c r="Q9" s="382"/>
      <c r="R9" s="288" t="s">
        <v>171</v>
      </c>
      <c r="S9" s="288" t="s">
        <v>165</v>
      </c>
      <c r="T9" s="288" t="s">
        <v>166</v>
      </c>
      <c r="U9" s="288" t="s">
        <v>160</v>
      </c>
      <c r="V9" s="288" t="s">
        <v>161</v>
      </c>
      <c r="W9" s="288" t="s">
        <v>162</v>
      </c>
      <c r="X9" s="288" t="s">
        <v>168</v>
      </c>
      <c r="Y9" s="288" t="s">
        <v>163</v>
      </c>
      <c r="Z9" s="383"/>
      <c r="AA9" s="289" t="s">
        <v>146</v>
      </c>
      <c r="AB9" s="290" t="s">
        <v>138</v>
      </c>
      <c r="AC9" s="290" t="s">
        <v>139</v>
      </c>
      <c r="AD9" s="290" t="s">
        <v>1</v>
      </c>
      <c r="AE9" s="291" t="s">
        <v>2</v>
      </c>
    </row>
    <row r="10" spans="1:31" s="274" customFormat="1" ht="15" customHeight="1">
      <c r="A10" s="292" t="s">
        <v>13</v>
      </c>
      <c r="B10" s="402" t="s">
        <v>252</v>
      </c>
      <c r="C10" s="403"/>
      <c r="D10" s="403"/>
      <c r="E10" s="403"/>
      <c r="F10" s="403"/>
      <c r="G10" s="403"/>
      <c r="H10" s="403"/>
      <c r="I10" s="403"/>
      <c r="J10" s="403"/>
      <c r="K10" s="403"/>
      <c r="L10" s="403"/>
      <c r="M10" s="403"/>
      <c r="N10" s="403"/>
      <c r="O10" s="403"/>
      <c r="P10" s="403"/>
      <c r="Q10" s="403"/>
      <c r="R10" s="403"/>
      <c r="S10" s="403"/>
      <c r="T10" s="403"/>
      <c r="U10" s="403"/>
      <c r="V10" s="403"/>
      <c r="W10" s="403"/>
      <c r="X10" s="403"/>
      <c r="Y10" s="403"/>
      <c r="Z10" s="403"/>
      <c r="AA10" s="403"/>
      <c r="AB10" s="403"/>
      <c r="AC10" s="403"/>
      <c r="AD10" s="403"/>
      <c r="AE10" s="403"/>
    </row>
    <row r="11" spans="1:31" s="4" customFormat="1" ht="15" customHeight="1">
      <c r="A11" s="217" t="s">
        <v>13</v>
      </c>
      <c r="B11" s="218" t="s">
        <v>13</v>
      </c>
      <c r="C11" s="385" t="s">
        <v>175</v>
      </c>
      <c r="D11" s="385"/>
      <c r="E11" s="385"/>
      <c r="F11" s="385"/>
      <c r="G11" s="385"/>
      <c r="H11" s="385"/>
      <c r="I11" s="385"/>
      <c r="J11" s="385"/>
      <c r="K11" s="385"/>
      <c r="L11" s="385"/>
      <c r="M11" s="385"/>
      <c r="N11" s="385"/>
      <c r="O11" s="385"/>
      <c r="P11" s="385"/>
      <c r="Q11" s="385"/>
      <c r="R11" s="385"/>
      <c r="S11" s="385"/>
      <c r="T11" s="385"/>
      <c r="U11" s="385"/>
      <c r="V11" s="385"/>
      <c r="W11" s="385"/>
      <c r="X11" s="385"/>
      <c r="Y11" s="385"/>
      <c r="Z11" s="385"/>
      <c r="AA11" s="385"/>
      <c r="AB11" s="385"/>
      <c r="AC11" s="385"/>
      <c r="AD11" s="385"/>
      <c r="AE11" s="385"/>
    </row>
    <row r="12" spans="1:31" s="4" customFormat="1" ht="15" customHeight="1">
      <c r="A12" s="217" t="s">
        <v>13</v>
      </c>
      <c r="B12" s="219" t="s">
        <v>13</v>
      </c>
      <c r="C12" s="220" t="s">
        <v>13</v>
      </c>
      <c r="D12" s="395" t="s">
        <v>176</v>
      </c>
      <c r="E12" s="395"/>
      <c r="F12" s="395"/>
      <c r="G12" s="395"/>
      <c r="H12" s="395"/>
      <c r="I12" s="395"/>
      <c r="J12" s="395"/>
      <c r="K12" s="395"/>
      <c r="L12" s="395"/>
      <c r="M12" s="395"/>
      <c r="N12" s="395"/>
      <c r="O12" s="395"/>
      <c r="P12" s="395"/>
      <c r="Q12" s="395"/>
      <c r="R12" s="395"/>
      <c r="S12" s="395"/>
      <c r="T12" s="395"/>
      <c r="U12" s="395"/>
      <c r="V12" s="395"/>
      <c r="W12" s="395"/>
      <c r="X12" s="395"/>
      <c r="Y12" s="395"/>
      <c r="Z12" s="395"/>
      <c r="AA12" s="395"/>
      <c r="AB12" s="395"/>
      <c r="AC12" s="395"/>
      <c r="AD12" s="395"/>
      <c r="AE12" s="395"/>
    </row>
    <row r="13" spans="1:31" s="73" customFormat="1" ht="15" customHeight="1">
      <c r="A13" s="406" t="s">
        <v>13</v>
      </c>
      <c r="B13" s="409" t="s">
        <v>13</v>
      </c>
      <c r="C13" s="410" t="s">
        <v>13</v>
      </c>
      <c r="D13" s="411" t="s">
        <v>13</v>
      </c>
      <c r="E13" s="413" t="s">
        <v>177</v>
      </c>
      <c r="F13" s="414"/>
      <c r="G13" s="221"/>
      <c r="H13" s="222"/>
      <c r="I13" s="222"/>
      <c r="J13" s="223"/>
      <c r="K13" s="223"/>
      <c r="L13" s="223"/>
      <c r="M13" s="223"/>
      <c r="N13" s="223"/>
      <c r="O13" s="223"/>
      <c r="P13" s="223"/>
      <c r="Q13" s="223"/>
      <c r="R13" s="223"/>
      <c r="S13" s="223"/>
      <c r="T13" s="223"/>
      <c r="U13" s="223"/>
      <c r="V13" s="223"/>
      <c r="W13" s="223"/>
      <c r="X13" s="223"/>
      <c r="Y13" s="223"/>
      <c r="Z13" s="221"/>
      <c r="AA13" s="293"/>
      <c r="AB13" s="224"/>
      <c r="AC13" s="225"/>
      <c r="AD13" s="225"/>
      <c r="AE13" s="224"/>
    </row>
    <row r="14" spans="1:31" s="73" customFormat="1" ht="38.25" customHeight="1">
      <c r="A14" s="407"/>
      <c r="B14" s="409"/>
      <c r="C14" s="410"/>
      <c r="D14" s="412"/>
      <c r="E14" s="226" t="s">
        <v>13</v>
      </c>
      <c r="F14" s="227" t="s">
        <v>178</v>
      </c>
      <c r="G14" s="228" t="s">
        <v>17</v>
      </c>
      <c r="H14" s="229">
        <v>7.7430000000000003</v>
      </c>
      <c r="I14" s="230">
        <v>7.7430000000000003</v>
      </c>
      <c r="J14" s="230"/>
      <c r="K14" s="230"/>
      <c r="L14" s="230"/>
      <c r="M14" s="230"/>
      <c r="N14" s="230"/>
      <c r="O14" s="230"/>
      <c r="P14" s="230"/>
      <c r="Q14" s="229">
        <v>10.743</v>
      </c>
      <c r="R14" s="230">
        <v>10.743</v>
      </c>
      <c r="S14" s="230"/>
      <c r="T14" s="230"/>
      <c r="U14" s="230"/>
      <c r="V14" s="230"/>
      <c r="W14" s="230"/>
      <c r="X14" s="230"/>
      <c r="Y14" s="230"/>
      <c r="Z14" s="231" t="s">
        <v>182</v>
      </c>
      <c r="AA14" s="289" t="s">
        <v>183</v>
      </c>
      <c r="AB14" s="232" t="s">
        <v>232</v>
      </c>
      <c r="AC14" s="228">
        <v>97.1</v>
      </c>
      <c r="AD14" s="228">
        <v>97.1</v>
      </c>
      <c r="AE14" s="215" t="s">
        <v>245</v>
      </c>
    </row>
    <row r="15" spans="1:31" s="73" customFormat="1" ht="25.5" customHeight="1">
      <c r="A15" s="407"/>
      <c r="B15" s="409"/>
      <c r="C15" s="410"/>
      <c r="D15" s="412"/>
      <c r="E15" s="226" t="s">
        <v>14</v>
      </c>
      <c r="F15" s="227" t="s">
        <v>179</v>
      </c>
      <c r="G15" s="228" t="s">
        <v>17</v>
      </c>
      <c r="H15" s="229">
        <v>4.5</v>
      </c>
      <c r="I15" s="230">
        <v>4.5</v>
      </c>
      <c r="J15" s="230"/>
      <c r="K15" s="230"/>
      <c r="L15" s="230"/>
      <c r="M15" s="230"/>
      <c r="N15" s="230"/>
      <c r="O15" s="230"/>
      <c r="P15" s="230"/>
      <c r="Q15" s="229">
        <f>R15+S15+T15+U15+V15+W15+X15+Y15</f>
        <v>1.5</v>
      </c>
      <c r="R15" s="230">
        <v>1.5</v>
      </c>
      <c r="S15" s="230"/>
      <c r="T15" s="230"/>
      <c r="U15" s="230"/>
      <c r="V15" s="230"/>
      <c r="W15" s="230"/>
      <c r="X15" s="230"/>
      <c r="Y15" s="230"/>
      <c r="Z15" s="231" t="s">
        <v>182</v>
      </c>
      <c r="AA15" s="289" t="s">
        <v>184</v>
      </c>
      <c r="AB15" s="232" t="s">
        <v>233</v>
      </c>
      <c r="AC15" s="228">
        <v>360</v>
      </c>
      <c r="AD15" s="228">
        <v>360</v>
      </c>
      <c r="AE15" s="215" t="s">
        <v>246</v>
      </c>
    </row>
    <row r="16" spans="1:31" s="4" customFormat="1" ht="15" customHeight="1">
      <c r="A16" s="408"/>
      <c r="B16" s="409"/>
      <c r="C16" s="410"/>
      <c r="D16" s="415" t="s">
        <v>18</v>
      </c>
      <c r="E16" s="415"/>
      <c r="F16" s="415"/>
      <c r="G16" s="415"/>
      <c r="H16" s="233">
        <f>SUM(H14:H15)</f>
        <v>12.243</v>
      </c>
      <c r="I16" s="233">
        <f>SUM(I14:I15)</f>
        <v>12.243</v>
      </c>
      <c r="J16" s="233">
        <v>0</v>
      </c>
      <c r="K16" s="233">
        <v>0</v>
      </c>
      <c r="L16" s="233">
        <v>0</v>
      </c>
      <c r="M16" s="233">
        <v>0</v>
      </c>
      <c r="N16" s="233">
        <v>0</v>
      </c>
      <c r="O16" s="233">
        <v>0</v>
      </c>
      <c r="P16" s="233">
        <v>0</v>
      </c>
      <c r="Q16" s="233">
        <v>12.243</v>
      </c>
      <c r="R16" s="233">
        <v>12.243</v>
      </c>
      <c r="S16" s="233">
        <v>0</v>
      </c>
      <c r="T16" s="233">
        <v>0</v>
      </c>
      <c r="U16" s="233">
        <v>0</v>
      </c>
      <c r="V16" s="233">
        <v>0</v>
      </c>
      <c r="W16" s="233">
        <v>0</v>
      </c>
      <c r="X16" s="233">
        <v>0</v>
      </c>
      <c r="Y16" s="233">
        <v>0</v>
      </c>
      <c r="Z16" s="380"/>
      <c r="AA16" s="380"/>
      <c r="AB16" s="380"/>
      <c r="AC16" s="380"/>
      <c r="AD16" s="380"/>
      <c r="AE16" s="381"/>
    </row>
    <row r="17" spans="1:31" s="4" customFormat="1" ht="13.5" customHeight="1">
      <c r="A17" s="216" t="s">
        <v>13</v>
      </c>
      <c r="B17" s="219" t="s">
        <v>13</v>
      </c>
      <c r="C17" s="220" t="s">
        <v>13</v>
      </c>
      <c r="D17" s="377" t="s">
        <v>19</v>
      </c>
      <c r="E17" s="377"/>
      <c r="F17" s="377"/>
      <c r="G17" s="377"/>
      <c r="H17" s="234">
        <v>12.243</v>
      </c>
      <c r="I17" s="234">
        <v>12.243</v>
      </c>
      <c r="J17" s="234">
        <v>0</v>
      </c>
      <c r="K17" s="234">
        <v>0</v>
      </c>
      <c r="L17" s="234">
        <v>0</v>
      </c>
      <c r="M17" s="234">
        <v>0</v>
      </c>
      <c r="N17" s="234">
        <v>0</v>
      </c>
      <c r="O17" s="234">
        <v>0</v>
      </c>
      <c r="P17" s="234">
        <v>0</v>
      </c>
      <c r="Q17" s="234">
        <v>12.243</v>
      </c>
      <c r="R17" s="234">
        <v>12.243</v>
      </c>
      <c r="S17" s="234">
        <v>0</v>
      </c>
      <c r="T17" s="234">
        <v>0</v>
      </c>
      <c r="U17" s="234">
        <v>0</v>
      </c>
      <c r="V17" s="234">
        <v>0</v>
      </c>
      <c r="W17" s="234">
        <v>0</v>
      </c>
      <c r="X17" s="234">
        <v>0</v>
      </c>
      <c r="Y17" s="234">
        <v>0</v>
      </c>
      <c r="Z17" s="378"/>
      <c r="AA17" s="378"/>
      <c r="AB17" s="378"/>
      <c r="AC17" s="378"/>
      <c r="AD17" s="378"/>
      <c r="AE17" s="379"/>
    </row>
    <row r="18" spans="1:31" s="4" customFormat="1" ht="15" customHeight="1">
      <c r="A18" s="216" t="s">
        <v>13</v>
      </c>
      <c r="B18" s="219" t="s">
        <v>13</v>
      </c>
      <c r="C18" s="220" t="s">
        <v>14</v>
      </c>
      <c r="D18" s="235" t="s">
        <v>180</v>
      </c>
      <c r="E18" s="236"/>
      <c r="F18" s="268"/>
      <c r="G18" s="236"/>
      <c r="H18" s="237"/>
      <c r="I18" s="237"/>
      <c r="J18" s="238"/>
      <c r="K18" s="238"/>
      <c r="L18" s="238"/>
      <c r="M18" s="238"/>
      <c r="N18" s="238"/>
      <c r="O18" s="238"/>
      <c r="P18" s="238"/>
      <c r="Q18" s="238"/>
      <c r="R18" s="238"/>
      <c r="S18" s="238"/>
      <c r="T18" s="238"/>
      <c r="U18" s="238"/>
      <c r="V18" s="238"/>
      <c r="W18" s="238"/>
      <c r="X18" s="238"/>
      <c r="Y18" s="238"/>
      <c r="Z18" s="236"/>
      <c r="AA18" s="294"/>
      <c r="AB18" s="236"/>
      <c r="AC18" s="239"/>
      <c r="AD18" s="239"/>
      <c r="AE18" s="240"/>
    </row>
    <row r="19" spans="1:31" s="4" customFormat="1" ht="15" customHeight="1">
      <c r="A19" s="241" t="s">
        <v>13</v>
      </c>
      <c r="B19" s="242" t="s">
        <v>13</v>
      </c>
      <c r="C19" s="243" t="s">
        <v>14</v>
      </c>
      <c r="D19" s="244" t="s">
        <v>13</v>
      </c>
      <c r="E19" s="245"/>
      <c r="F19" s="269" t="s">
        <v>181</v>
      </c>
      <c r="G19" s="221"/>
      <c r="H19" s="222"/>
      <c r="I19" s="222"/>
      <c r="J19" s="223"/>
      <c r="K19" s="223"/>
      <c r="L19" s="223"/>
      <c r="M19" s="223"/>
      <c r="N19" s="223"/>
      <c r="O19" s="223"/>
      <c r="P19" s="223"/>
      <c r="Q19" s="223"/>
      <c r="R19" s="223"/>
      <c r="S19" s="223"/>
      <c r="T19" s="223"/>
      <c r="U19" s="223"/>
      <c r="V19" s="223"/>
      <c r="W19" s="223"/>
      <c r="X19" s="223"/>
      <c r="Y19" s="223"/>
      <c r="Z19" s="221"/>
      <c r="AA19" s="293"/>
      <c r="AB19" s="224"/>
      <c r="AC19" s="225"/>
      <c r="AD19" s="225"/>
      <c r="AE19" s="224"/>
    </row>
    <row r="20" spans="1:31" s="4" customFormat="1" ht="21.75" customHeight="1">
      <c r="A20" s="246"/>
      <c r="B20" s="247"/>
      <c r="C20" s="248"/>
      <c r="D20" s="249"/>
      <c r="E20" s="226" t="s">
        <v>13</v>
      </c>
      <c r="F20" s="227" t="s">
        <v>185</v>
      </c>
      <c r="G20" s="228" t="s">
        <v>17</v>
      </c>
      <c r="H20" s="229">
        <v>3</v>
      </c>
      <c r="I20" s="230">
        <v>3</v>
      </c>
      <c r="J20" s="230"/>
      <c r="K20" s="230"/>
      <c r="L20" s="230"/>
      <c r="M20" s="230"/>
      <c r="N20" s="230"/>
      <c r="O20" s="230"/>
      <c r="P20" s="230"/>
      <c r="Q20" s="229">
        <f>R20+S20+T20+U20+V20+W20+X20+Y20</f>
        <v>2.8849999999999998</v>
      </c>
      <c r="R20" s="230">
        <v>2.8849999999999998</v>
      </c>
      <c r="S20" s="230"/>
      <c r="T20" s="230"/>
      <c r="U20" s="230"/>
      <c r="V20" s="230"/>
      <c r="W20" s="230"/>
      <c r="X20" s="230"/>
      <c r="Y20" s="230"/>
      <c r="Z20" s="231" t="s">
        <v>182</v>
      </c>
      <c r="AA20" s="295" t="s">
        <v>253</v>
      </c>
      <c r="AB20" s="232" t="s">
        <v>234</v>
      </c>
      <c r="AC20" s="228">
        <v>9</v>
      </c>
      <c r="AD20" s="228">
        <v>9</v>
      </c>
      <c r="AE20" s="232"/>
    </row>
    <row r="21" spans="1:31" s="4" customFormat="1" ht="15" customHeight="1">
      <c r="A21" s="250"/>
      <c r="B21" s="251"/>
      <c r="C21" s="252"/>
      <c r="D21" s="389" t="s">
        <v>18</v>
      </c>
      <c r="E21" s="390"/>
      <c r="F21" s="390"/>
      <c r="G21" s="253"/>
      <c r="H21" s="233">
        <f>SUM(H20)</f>
        <v>3</v>
      </c>
      <c r="I21" s="233">
        <f>SUM(I20)</f>
        <v>3</v>
      </c>
      <c r="J21" s="233">
        <v>0</v>
      </c>
      <c r="K21" s="233">
        <v>0</v>
      </c>
      <c r="L21" s="233">
        <v>0</v>
      </c>
      <c r="M21" s="233">
        <v>0</v>
      </c>
      <c r="N21" s="233">
        <v>0</v>
      </c>
      <c r="O21" s="233">
        <v>0</v>
      </c>
      <c r="P21" s="233">
        <v>0</v>
      </c>
      <c r="Q21" s="233">
        <v>2.8849999999999998</v>
      </c>
      <c r="R21" s="233">
        <v>2.8849999999999998</v>
      </c>
      <c r="S21" s="233">
        <v>0</v>
      </c>
      <c r="T21" s="233">
        <v>0</v>
      </c>
      <c r="U21" s="233">
        <v>0</v>
      </c>
      <c r="V21" s="233">
        <v>0</v>
      </c>
      <c r="W21" s="233">
        <v>0</v>
      </c>
      <c r="X21" s="233">
        <v>0</v>
      </c>
      <c r="Y21" s="233">
        <v>0</v>
      </c>
      <c r="Z21" s="254"/>
      <c r="AA21" s="296"/>
      <c r="AB21" s="255"/>
      <c r="AC21" s="255"/>
      <c r="AD21" s="255"/>
      <c r="AE21" s="256"/>
    </row>
    <row r="22" spans="1:31" s="4" customFormat="1" ht="15" customHeight="1">
      <c r="A22" s="241" t="s">
        <v>13</v>
      </c>
      <c r="B22" s="242" t="s">
        <v>13</v>
      </c>
      <c r="C22" s="243" t="s">
        <v>14</v>
      </c>
      <c r="D22" s="244" t="s">
        <v>14</v>
      </c>
      <c r="E22" s="413" t="s">
        <v>186</v>
      </c>
      <c r="F22" s="414"/>
      <c r="G22" s="221"/>
      <c r="H22" s="222"/>
      <c r="I22" s="222"/>
      <c r="J22" s="223"/>
      <c r="K22" s="223"/>
      <c r="L22" s="223"/>
      <c r="M22" s="223"/>
      <c r="N22" s="223"/>
      <c r="O22" s="223"/>
      <c r="P22" s="223"/>
      <c r="Q22" s="223"/>
      <c r="R22" s="223"/>
      <c r="S22" s="223"/>
      <c r="T22" s="223"/>
      <c r="U22" s="223"/>
      <c r="V22" s="223"/>
      <c r="W22" s="223"/>
      <c r="X22" s="223"/>
      <c r="Y22" s="223"/>
      <c r="Z22" s="221"/>
      <c r="AA22" s="293"/>
      <c r="AB22" s="224"/>
      <c r="AC22" s="225"/>
      <c r="AD22" s="225"/>
      <c r="AE22" s="224"/>
    </row>
    <row r="23" spans="1:31" s="4" customFormat="1" ht="24" customHeight="1">
      <c r="A23" s="246"/>
      <c r="B23" s="247"/>
      <c r="C23" s="248"/>
      <c r="D23" s="257"/>
      <c r="E23" s="226" t="s">
        <v>13</v>
      </c>
      <c r="F23" s="227" t="s">
        <v>189</v>
      </c>
      <c r="G23" s="228" t="s">
        <v>17</v>
      </c>
      <c r="H23" s="229">
        <f>I23+J23+K23+L23+M23+N23+O23+P23</f>
        <v>50.936999999999998</v>
      </c>
      <c r="I23" s="230">
        <v>50.936999999999998</v>
      </c>
      <c r="J23" s="230"/>
      <c r="K23" s="230"/>
      <c r="L23" s="230"/>
      <c r="M23" s="230"/>
      <c r="N23" s="230"/>
      <c r="O23" s="230"/>
      <c r="P23" s="230"/>
      <c r="Q23" s="229">
        <f>R23+S23+T23+U23+V23+W23+X23+Y23</f>
        <v>57.643000000000001</v>
      </c>
      <c r="R23" s="230">
        <v>55.606999999999999</v>
      </c>
      <c r="S23" s="230"/>
      <c r="T23" s="230">
        <v>0.52800000000000002</v>
      </c>
      <c r="U23" s="230"/>
      <c r="V23" s="230">
        <v>0.25800000000000001</v>
      </c>
      <c r="W23" s="230"/>
      <c r="X23" s="230"/>
      <c r="Y23" s="230">
        <v>1.25</v>
      </c>
      <c r="Z23" s="231" t="s">
        <v>182</v>
      </c>
      <c r="AA23" s="295" t="s">
        <v>229</v>
      </c>
      <c r="AB23" s="232" t="s">
        <v>233</v>
      </c>
      <c r="AC23" s="258">
        <v>502000</v>
      </c>
      <c r="AD23" s="267">
        <v>50200</v>
      </c>
      <c r="AE23" s="215"/>
    </row>
    <row r="24" spans="1:31" s="4" customFormat="1" ht="13.5" customHeight="1">
      <c r="A24" s="246"/>
      <c r="B24" s="247"/>
      <c r="C24" s="248"/>
      <c r="D24" s="249"/>
      <c r="E24" s="226" t="s">
        <v>14</v>
      </c>
      <c r="F24" s="227" t="s">
        <v>188</v>
      </c>
      <c r="G24" s="228" t="s">
        <v>17</v>
      </c>
      <c r="H24" s="229">
        <v>2</v>
      </c>
      <c r="I24" s="230">
        <v>2</v>
      </c>
      <c r="J24" s="230"/>
      <c r="K24" s="230"/>
      <c r="L24" s="230"/>
      <c r="M24" s="230"/>
      <c r="N24" s="230"/>
      <c r="O24" s="230"/>
      <c r="P24" s="230"/>
      <c r="Q24" s="229">
        <v>1.4279999999999999</v>
      </c>
      <c r="R24" s="230">
        <v>1.4279999999999999</v>
      </c>
      <c r="S24" s="230"/>
      <c r="T24" s="230"/>
      <c r="U24" s="230"/>
      <c r="V24" s="230"/>
      <c r="W24" s="230"/>
      <c r="X24" s="230"/>
      <c r="Y24" s="230"/>
      <c r="Z24" s="231" t="s">
        <v>182</v>
      </c>
      <c r="AA24" s="289" t="s">
        <v>230</v>
      </c>
      <c r="AB24" s="232" t="s">
        <v>235</v>
      </c>
      <c r="AC24" s="228">
        <v>1</v>
      </c>
      <c r="AD24" s="228">
        <v>1</v>
      </c>
      <c r="AE24" s="232"/>
    </row>
    <row r="25" spans="1:31" s="4" customFormat="1" ht="15" customHeight="1">
      <c r="A25" s="250"/>
      <c r="B25" s="251"/>
      <c r="C25" s="252"/>
      <c r="D25" s="389" t="s">
        <v>18</v>
      </c>
      <c r="E25" s="390"/>
      <c r="F25" s="390"/>
      <c r="G25" s="253"/>
      <c r="H25" s="233">
        <f>SUM(H23:H24)</f>
        <v>52.936999999999998</v>
      </c>
      <c r="I25" s="233">
        <f>SUM(I23:I24)</f>
        <v>52.936999999999998</v>
      </c>
      <c r="J25" s="233">
        <v>0</v>
      </c>
      <c r="K25" s="233">
        <v>0</v>
      </c>
      <c r="L25" s="233">
        <v>0</v>
      </c>
      <c r="M25" s="233">
        <v>0</v>
      </c>
      <c r="N25" s="233">
        <v>0</v>
      </c>
      <c r="O25" s="233">
        <v>0</v>
      </c>
      <c r="P25" s="233">
        <v>0</v>
      </c>
      <c r="Q25" s="233">
        <f>SUM(Q23:Q24)</f>
        <v>59.070999999999998</v>
      </c>
      <c r="R25" s="233">
        <f>SUM(R23:R24)</f>
        <v>57.034999999999997</v>
      </c>
      <c r="S25" s="233">
        <v>0</v>
      </c>
      <c r="T25" s="233">
        <v>0.52800000000000002</v>
      </c>
      <c r="U25" s="233">
        <v>0</v>
      </c>
      <c r="V25" s="233">
        <v>0.25800000000000001</v>
      </c>
      <c r="W25" s="233">
        <v>0</v>
      </c>
      <c r="X25" s="233">
        <v>0</v>
      </c>
      <c r="Y25" s="233">
        <f>SUM(Y23:Y24)</f>
        <v>1.25</v>
      </c>
      <c r="Z25" s="254"/>
      <c r="AA25" s="296"/>
      <c r="AB25" s="255"/>
      <c r="AC25" s="255"/>
      <c r="AD25" s="255"/>
      <c r="AE25" s="256"/>
    </row>
    <row r="26" spans="1:31" s="4" customFormat="1" ht="15" customHeight="1">
      <c r="A26" s="241" t="s">
        <v>13</v>
      </c>
      <c r="B26" s="242" t="s">
        <v>13</v>
      </c>
      <c r="C26" s="243" t="s">
        <v>14</v>
      </c>
      <c r="D26" s="244" t="s">
        <v>15</v>
      </c>
      <c r="E26" s="413" t="s">
        <v>187</v>
      </c>
      <c r="F26" s="414"/>
      <c r="G26" s="221"/>
      <c r="H26" s="222"/>
      <c r="I26" s="222"/>
      <c r="J26" s="223"/>
      <c r="K26" s="223"/>
      <c r="L26" s="223"/>
      <c r="M26" s="223"/>
      <c r="N26" s="223"/>
      <c r="O26" s="223"/>
      <c r="P26" s="223"/>
      <c r="Q26" s="223"/>
      <c r="R26" s="223"/>
      <c r="S26" s="223"/>
      <c r="T26" s="223"/>
      <c r="U26" s="223"/>
      <c r="V26" s="223"/>
      <c r="W26" s="223"/>
      <c r="X26" s="223"/>
      <c r="Y26" s="223"/>
      <c r="Z26" s="221"/>
      <c r="AA26" s="293"/>
      <c r="AB26" s="224"/>
      <c r="AC26" s="225"/>
      <c r="AD26" s="225"/>
      <c r="AE26" s="224"/>
    </row>
    <row r="27" spans="1:31" s="4" customFormat="1" ht="21.75" customHeight="1">
      <c r="A27" s="246"/>
      <c r="B27" s="247"/>
      <c r="C27" s="248"/>
      <c r="D27" s="257"/>
      <c r="E27" s="226" t="s">
        <v>13</v>
      </c>
      <c r="F27" s="227" t="s">
        <v>190</v>
      </c>
      <c r="G27" s="228" t="s">
        <v>17</v>
      </c>
      <c r="H27" s="229">
        <v>7.12</v>
      </c>
      <c r="I27" s="230">
        <v>7.12</v>
      </c>
      <c r="J27" s="230"/>
      <c r="K27" s="230"/>
      <c r="L27" s="230"/>
      <c r="M27" s="230"/>
      <c r="N27" s="230"/>
      <c r="O27" s="230"/>
      <c r="P27" s="230"/>
      <c r="Q27" s="229">
        <f t="shared" ref="Q27" si="0">R27+S27+T27+U27+V27+W27+X27+Y27</f>
        <v>11.497999999999999</v>
      </c>
      <c r="R27" s="230">
        <v>9.3439999999999994</v>
      </c>
      <c r="S27" s="230"/>
      <c r="T27" s="230"/>
      <c r="U27" s="230"/>
      <c r="V27" s="230"/>
      <c r="W27" s="230"/>
      <c r="X27" s="230"/>
      <c r="Y27" s="230">
        <v>2.1539999999999999</v>
      </c>
      <c r="Z27" s="231" t="s">
        <v>182</v>
      </c>
      <c r="AA27" s="295" t="s">
        <v>254</v>
      </c>
      <c r="AB27" s="232" t="s">
        <v>235</v>
      </c>
      <c r="AC27" s="228">
        <v>25</v>
      </c>
      <c r="AD27" s="228">
        <v>25</v>
      </c>
      <c r="AE27" s="215" t="s">
        <v>236</v>
      </c>
    </row>
    <row r="28" spans="1:31" s="4" customFormat="1" ht="25.5" customHeight="1">
      <c r="A28" s="246"/>
      <c r="B28" s="247"/>
      <c r="C28" s="248"/>
      <c r="D28" s="249"/>
      <c r="E28" s="226" t="s">
        <v>14</v>
      </c>
      <c r="F28" s="227" t="s">
        <v>191</v>
      </c>
      <c r="G28" s="228" t="s">
        <v>17</v>
      </c>
      <c r="H28" s="229">
        <v>2</v>
      </c>
      <c r="I28" s="230">
        <v>2</v>
      </c>
      <c r="J28" s="230"/>
      <c r="K28" s="230"/>
      <c r="L28" s="230"/>
      <c r="M28" s="230"/>
      <c r="N28" s="230"/>
      <c r="O28" s="230"/>
      <c r="P28" s="230"/>
      <c r="Q28" s="229">
        <v>2.36</v>
      </c>
      <c r="R28" s="230">
        <v>2.36</v>
      </c>
      <c r="S28" s="230"/>
      <c r="T28" s="230"/>
      <c r="U28" s="230"/>
      <c r="V28" s="230"/>
      <c r="W28" s="230"/>
      <c r="X28" s="230"/>
      <c r="Y28" s="230"/>
      <c r="Z28" s="231" t="s">
        <v>182</v>
      </c>
      <c r="AA28" s="295" t="s">
        <v>255</v>
      </c>
      <c r="AB28" s="232" t="s">
        <v>235</v>
      </c>
      <c r="AC28" s="228">
        <v>1</v>
      </c>
      <c r="AD28" s="228">
        <v>1</v>
      </c>
      <c r="AE28" s="232"/>
    </row>
    <row r="29" spans="1:31" s="4" customFormat="1" ht="15" customHeight="1">
      <c r="A29" s="250"/>
      <c r="B29" s="251"/>
      <c r="C29" s="252"/>
      <c r="D29" s="389" t="s">
        <v>18</v>
      </c>
      <c r="E29" s="390"/>
      <c r="F29" s="390"/>
      <c r="G29" s="253"/>
      <c r="H29" s="233">
        <f>SUM(H27:H28)</f>
        <v>9.120000000000001</v>
      </c>
      <c r="I29" s="233">
        <f>SUM(I27:I28)</f>
        <v>9.120000000000001</v>
      </c>
      <c r="J29" s="233">
        <v>0</v>
      </c>
      <c r="K29" s="233">
        <v>0</v>
      </c>
      <c r="L29" s="233">
        <v>0</v>
      </c>
      <c r="M29" s="233">
        <v>0</v>
      </c>
      <c r="N29" s="233">
        <v>0</v>
      </c>
      <c r="O29" s="233">
        <v>0</v>
      </c>
      <c r="P29" s="233">
        <v>0</v>
      </c>
      <c r="Q29" s="233">
        <f>SUM(Q27:Q28)</f>
        <v>13.857999999999999</v>
      </c>
      <c r="R29" s="233">
        <f>SUM(R27:R28)</f>
        <v>11.703999999999999</v>
      </c>
      <c r="S29" s="233">
        <v>0</v>
      </c>
      <c r="T29" s="233">
        <v>0</v>
      </c>
      <c r="U29" s="233">
        <v>0</v>
      </c>
      <c r="V29" s="233">
        <v>0</v>
      </c>
      <c r="W29" s="233">
        <v>0</v>
      </c>
      <c r="X29" s="233">
        <v>0</v>
      </c>
      <c r="Y29" s="233">
        <f>SUM(Y27:Y28)</f>
        <v>2.1539999999999999</v>
      </c>
      <c r="Z29" s="254"/>
      <c r="AA29" s="296"/>
      <c r="AB29" s="255"/>
      <c r="AC29" s="255"/>
      <c r="AD29" s="255"/>
      <c r="AE29" s="256"/>
    </row>
    <row r="30" spans="1:31" s="4" customFormat="1" ht="15" customHeight="1">
      <c r="A30" s="241" t="s">
        <v>13</v>
      </c>
      <c r="B30" s="242" t="s">
        <v>13</v>
      </c>
      <c r="C30" s="243" t="s">
        <v>14</v>
      </c>
      <c r="D30" s="244" t="s">
        <v>16</v>
      </c>
      <c r="E30" s="413" t="s">
        <v>192</v>
      </c>
      <c r="F30" s="414"/>
      <c r="G30" s="221"/>
      <c r="H30" s="222"/>
      <c r="I30" s="222"/>
      <c r="J30" s="223"/>
      <c r="K30" s="223"/>
      <c r="L30" s="223"/>
      <c r="M30" s="223"/>
      <c r="N30" s="223"/>
      <c r="O30" s="223"/>
      <c r="P30" s="223"/>
      <c r="Q30" s="223"/>
      <c r="R30" s="223"/>
      <c r="S30" s="223"/>
      <c r="T30" s="223"/>
      <c r="U30" s="223"/>
      <c r="V30" s="223"/>
      <c r="W30" s="223"/>
      <c r="X30" s="223"/>
      <c r="Y30" s="223"/>
      <c r="Z30" s="221"/>
      <c r="AA30" s="293"/>
      <c r="AB30" s="224"/>
      <c r="AC30" s="225"/>
      <c r="AD30" s="225"/>
      <c r="AE30" s="224"/>
    </row>
    <row r="31" spans="1:31" s="4" customFormat="1" ht="15" customHeight="1">
      <c r="A31" s="246"/>
      <c r="B31" s="247"/>
      <c r="C31" s="248"/>
      <c r="D31" s="249"/>
      <c r="E31" s="226" t="s">
        <v>13</v>
      </c>
      <c r="F31" s="227" t="s">
        <v>193</v>
      </c>
      <c r="G31" s="228" t="s">
        <v>17</v>
      </c>
      <c r="H31" s="229">
        <v>1.5</v>
      </c>
      <c r="I31" s="230">
        <v>1.5</v>
      </c>
      <c r="J31" s="230"/>
      <c r="K31" s="230"/>
      <c r="L31" s="230"/>
      <c r="M31" s="230"/>
      <c r="N31" s="230"/>
      <c r="O31" s="230"/>
      <c r="P31" s="230"/>
      <c r="Q31" s="229">
        <f t="shared" ref="Q31" si="1">R31+S31+T31+U31+V31+W31+X31+Y31</f>
        <v>1.5</v>
      </c>
      <c r="R31" s="230">
        <v>1.5</v>
      </c>
      <c r="S31" s="230"/>
      <c r="T31" s="230"/>
      <c r="U31" s="230"/>
      <c r="V31" s="230"/>
      <c r="W31" s="230"/>
      <c r="X31" s="230"/>
      <c r="Y31" s="230"/>
      <c r="Z31" s="231" t="s">
        <v>182</v>
      </c>
      <c r="AA31" s="289" t="s">
        <v>256</v>
      </c>
      <c r="AB31" s="232" t="s">
        <v>235</v>
      </c>
      <c r="AC31" s="228">
        <v>1</v>
      </c>
      <c r="AD31" s="228">
        <v>1</v>
      </c>
      <c r="AE31" s="232"/>
    </row>
    <row r="32" spans="1:31" s="4" customFormat="1" ht="15" customHeight="1">
      <c r="A32" s="250"/>
      <c r="B32" s="251"/>
      <c r="C32" s="252"/>
      <c r="D32" s="389" t="s">
        <v>18</v>
      </c>
      <c r="E32" s="390"/>
      <c r="F32" s="390"/>
      <c r="G32" s="253"/>
      <c r="H32" s="233">
        <f>SUM(H31)</f>
        <v>1.5</v>
      </c>
      <c r="I32" s="233">
        <f>SUM(I31)</f>
        <v>1.5</v>
      </c>
      <c r="J32" s="233">
        <v>0</v>
      </c>
      <c r="K32" s="233">
        <v>0</v>
      </c>
      <c r="L32" s="233">
        <v>0</v>
      </c>
      <c r="M32" s="233">
        <v>0</v>
      </c>
      <c r="N32" s="233">
        <v>0</v>
      </c>
      <c r="O32" s="233">
        <v>0</v>
      </c>
      <c r="P32" s="233">
        <v>0</v>
      </c>
      <c r="Q32" s="233">
        <v>1.5</v>
      </c>
      <c r="R32" s="233">
        <v>1.5</v>
      </c>
      <c r="S32" s="233">
        <v>0</v>
      </c>
      <c r="T32" s="233">
        <v>0</v>
      </c>
      <c r="U32" s="233">
        <v>0</v>
      </c>
      <c r="V32" s="233">
        <v>0</v>
      </c>
      <c r="W32" s="233">
        <v>0</v>
      </c>
      <c r="X32" s="233">
        <v>0</v>
      </c>
      <c r="Y32" s="233">
        <v>0</v>
      </c>
      <c r="Z32" s="254"/>
      <c r="AA32" s="296"/>
      <c r="AB32" s="255"/>
      <c r="AC32" s="255"/>
      <c r="AD32" s="255"/>
      <c r="AE32" s="256"/>
    </row>
    <row r="33" spans="1:31" s="4" customFormat="1" ht="15" customHeight="1">
      <c r="A33" s="241" t="s">
        <v>13</v>
      </c>
      <c r="B33" s="242" t="s">
        <v>13</v>
      </c>
      <c r="C33" s="243" t="s">
        <v>14</v>
      </c>
      <c r="D33" s="244" t="s">
        <v>26</v>
      </c>
      <c r="E33" s="413" t="s">
        <v>194</v>
      </c>
      <c r="F33" s="414"/>
      <c r="G33" s="221"/>
      <c r="H33" s="222"/>
      <c r="I33" s="222"/>
      <c r="J33" s="223"/>
      <c r="K33" s="223"/>
      <c r="L33" s="223"/>
      <c r="M33" s="223"/>
      <c r="N33" s="223"/>
      <c r="O33" s="223"/>
      <c r="P33" s="223"/>
      <c r="Q33" s="223"/>
      <c r="R33" s="223"/>
      <c r="S33" s="223"/>
      <c r="T33" s="223"/>
      <c r="U33" s="223"/>
      <c r="V33" s="223"/>
      <c r="W33" s="223"/>
      <c r="X33" s="223"/>
      <c r="Y33" s="223"/>
      <c r="Z33" s="221"/>
      <c r="AA33" s="293"/>
      <c r="AB33" s="224"/>
      <c r="AC33" s="225"/>
      <c r="AD33" s="225"/>
      <c r="AE33" s="224"/>
    </row>
    <row r="34" spans="1:31" s="4" customFormat="1" ht="15" customHeight="1">
      <c r="A34" s="246"/>
      <c r="B34" s="247"/>
      <c r="C34" s="248"/>
      <c r="D34" s="249"/>
      <c r="E34" s="226" t="s">
        <v>13</v>
      </c>
      <c r="F34" s="227" t="s">
        <v>195</v>
      </c>
      <c r="G34" s="228" t="s">
        <v>17</v>
      </c>
      <c r="H34" s="229">
        <v>0.3</v>
      </c>
      <c r="I34" s="230">
        <v>0.3</v>
      </c>
      <c r="J34" s="230"/>
      <c r="K34" s="230"/>
      <c r="L34" s="230"/>
      <c r="M34" s="230"/>
      <c r="N34" s="230"/>
      <c r="O34" s="230"/>
      <c r="P34" s="230"/>
      <c r="Q34" s="229">
        <f t="shared" ref="Q34" si="2">R34+S34+T34+U34+V34+W34+X34+Y34</f>
        <v>0.3</v>
      </c>
      <c r="R34" s="230">
        <v>0.3</v>
      </c>
      <c r="S34" s="230"/>
      <c r="T34" s="230"/>
      <c r="U34" s="230"/>
      <c r="V34" s="230"/>
      <c r="W34" s="230"/>
      <c r="X34" s="230"/>
      <c r="Y34" s="230"/>
      <c r="Z34" s="231" t="s">
        <v>182</v>
      </c>
      <c r="AA34" s="289" t="s">
        <v>257</v>
      </c>
      <c r="AB34" s="232" t="s">
        <v>235</v>
      </c>
      <c r="AC34" s="228">
        <v>1</v>
      </c>
      <c r="AD34" s="228">
        <v>1</v>
      </c>
      <c r="AE34" s="232"/>
    </row>
    <row r="35" spans="1:31" s="4" customFormat="1" ht="15" customHeight="1">
      <c r="A35" s="250"/>
      <c r="B35" s="251"/>
      <c r="C35" s="252"/>
      <c r="D35" s="389" t="s">
        <v>18</v>
      </c>
      <c r="E35" s="390"/>
      <c r="F35" s="390"/>
      <c r="G35" s="253"/>
      <c r="H35" s="233">
        <f>SUM(H34)</f>
        <v>0.3</v>
      </c>
      <c r="I35" s="233">
        <f>SUM(I34)</f>
        <v>0.3</v>
      </c>
      <c r="J35" s="233">
        <v>0</v>
      </c>
      <c r="K35" s="233">
        <v>0</v>
      </c>
      <c r="L35" s="233">
        <v>0</v>
      </c>
      <c r="M35" s="233">
        <v>0</v>
      </c>
      <c r="N35" s="233">
        <v>0</v>
      </c>
      <c r="O35" s="233">
        <v>0</v>
      </c>
      <c r="P35" s="233">
        <v>0</v>
      </c>
      <c r="Q35" s="233">
        <v>0.3</v>
      </c>
      <c r="R35" s="233">
        <v>0.3</v>
      </c>
      <c r="S35" s="233">
        <v>0</v>
      </c>
      <c r="T35" s="233">
        <v>0</v>
      </c>
      <c r="U35" s="233">
        <v>0</v>
      </c>
      <c r="V35" s="233">
        <v>0</v>
      </c>
      <c r="W35" s="233">
        <v>0</v>
      </c>
      <c r="X35" s="233">
        <v>0</v>
      </c>
      <c r="Y35" s="233">
        <v>0</v>
      </c>
      <c r="Z35" s="254"/>
      <c r="AA35" s="296"/>
      <c r="AB35" s="255"/>
      <c r="AC35" s="255"/>
      <c r="AD35" s="255"/>
      <c r="AE35" s="256"/>
    </row>
    <row r="36" spans="1:31" s="4" customFormat="1" ht="15" customHeight="1">
      <c r="A36" s="241" t="s">
        <v>13</v>
      </c>
      <c r="B36" s="242" t="s">
        <v>13</v>
      </c>
      <c r="C36" s="243" t="s">
        <v>14</v>
      </c>
      <c r="D36" s="244" t="s">
        <v>28</v>
      </c>
      <c r="E36" s="413" t="s">
        <v>196</v>
      </c>
      <c r="F36" s="414"/>
      <c r="G36" s="221"/>
      <c r="H36" s="222"/>
      <c r="I36" s="222"/>
      <c r="J36" s="223"/>
      <c r="K36" s="223"/>
      <c r="L36" s="223"/>
      <c r="M36" s="223"/>
      <c r="N36" s="223"/>
      <c r="O36" s="223"/>
      <c r="P36" s="223"/>
      <c r="Q36" s="223"/>
      <c r="R36" s="223"/>
      <c r="S36" s="223"/>
      <c r="T36" s="223"/>
      <c r="U36" s="223"/>
      <c r="V36" s="223"/>
      <c r="W36" s="223"/>
      <c r="X36" s="223"/>
      <c r="Y36" s="223"/>
      <c r="Z36" s="221"/>
      <c r="AA36" s="293"/>
      <c r="AB36" s="224"/>
      <c r="AC36" s="225"/>
      <c r="AD36" s="225"/>
      <c r="AE36" s="224"/>
    </row>
    <row r="37" spans="1:31" s="4" customFormat="1" ht="61.5" customHeight="1">
      <c r="A37" s="246"/>
      <c r="B37" s="247"/>
      <c r="C37" s="248"/>
      <c r="D37" s="249"/>
      <c r="E37" s="226" t="s">
        <v>13</v>
      </c>
      <c r="F37" s="227" t="s">
        <v>197</v>
      </c>
      <c r="G37" s="228" t="s">
        <v>17</v>
      </c>
      <c r="H37" s="229">
        <v>0.3</v>
      </c>
      <c r="I37" s="230">
        <v>0.3</v>
      </c>
      <c r="J37" s="230"/>
      <c r="K37" s="230"/>
      <c r="L37" s="230"/>
      <c r="M37" s="230"/>
      <c r="N37" s="230"/>
      <c r="O37" s="230"/>
      <c r="P37" s="230"/>
      <c r="Q37" s="229">
        <f t="shared" ref="Q37" si="3">R37+S37+T37+U37+V37+W37+X37+Y37</f>
        <v>1.3</v>
      </c>
      <c r="R37" s="230">
        <v>1.3</v>
      </c>
      <c r="S37" s="230"/>
      <c r="T37" s="230"/>
      <c r="U37" s="230"/>
      <c r="V37" s="230"/>
      <c r="W37" s="230"/>
      <c r="X37" s="230"/>
      <c r="Y37" s="230"/>
      <c r="Z37" s="231" t="s">
        <v>182</v>
      </c>
      <c r="AA37" s="295" t="s">
        <v>258</v>
      </c>
      <c r="AB37" s="232" t="s">
        <v>235</v>
      </c>
      <c r="AC37" s="228">
        <v>4</v>
      </c>
      <c r="AD37" s="228">
        <v>4</v>
      </c>
      <c r="AE37" s="215" t="s">
        <v>244</v>
      </c>
    </row>
    <row r="38" spans="1:31" s="4" customFormat="1" ht="21" customHeight="1">
      <c r="A38" s="250"/>
      <c r="B38" s="251"/>
      <c r="C38" s="252"/>
      <c r="D38" s="389" t="s">
        <v>18</v>
      </c>
      <c r="E38" s="390"/>
      <c r="F38" s="390"/>
      <c r="G38" s="253"/>
      <c r="H38" s="233">
        <f>SUM(H37)</f>
        <v>0.3</v>
      </c>
      <c r="I38" s="233">
        <f>SUM(I37)</f>
        <v>0.3</v>
      </c>
      <c r="J38" s="233">
        <v>0</v>
      </c>
      <c r="K38" s="233">
        <v>0</v>
      </c>
      <c r="L38" s="233">
        <v>0</v>
      </c>
      <c r="M38" s="233">
        <v>0</v>
      </c>
      <c r="N38" s="233">
        <v>0</v>
      </c>
      <c r="O38" s="233">
        <v>0</v>
      </c>
      <c r="P38" s="233">
        <v>0</v>
      </c>
      <c r="Q38" s="233">
        <v>1.3</v>
      </c>
      <c r="R38" s="233">
        <v>1.3</v>
      </c>
      <c r="S38" s="233">
        <v>0</v>
      </c>
      <c r="T38" s="233">
        <v>0</v>
      </c>
      <c r="U38" s="233">
        <v>0</v>
      </c>
      <c r="V38" s="233">
        <v>0</v>
      </c>
      <c r="W38" s="233">
        <v>0</v>
      </c>
      <c r="X38" s="233">
        <v>0</v>
      </c>
      <c r="Y38" s="233">
        <v>0</v>
      </c>
      <c r="Z38" s="254"/>
      <c r="AA38" s="296"/>
      <c r="AB38" s="255"/>
      <c r="AC38" s="255"/>
      <c r="AD38" s="255"/>
      <c r="AE38" s="256"/>
    </row>
    <row r="39" spans="1:31" s="4" customFormat="1" ht="15" customHeight="1">
      <c r="A39" s="241" t="s">
        <v>13</v>
      </c>
      <c r="B39" s="242" t="s">
        <v>13</v>
      </c>
      <c r="C39" s="243" t="s">
        <v>14</v>
      </c>
      <c r="D39" s="244" t="s">
        <v>31</v>
      </c>
      <c r="E39" s="413" t="s">
        <v>198</v>
      </c>
      <c r="F39" s="414"/>
      <c r="G39" s="221"/>
      <c r="H39" s="222"/>
      <c r="I39" s="222"/>
      <c r="J39" s="223"/>
      <c r="K39" s="223"/>
      <c r="L39" s="223"/>
      <c r="M39" s="223"/>
      <c r="N39" s="223"/>
      <c r="O39" s="223"/>
      <c r="P39" s="223"/>
      <c r="Q39" s="223"/>
      <c r="R39" s="223"/>
      <c r="S39" s="223"/>
      <c r="T39" s="223"/>
      <c r="U39" s="223"/>
      <c r="V39" s="223"/>
      <c r="W39" s="223"/>
      <c r="X39" s="223"/>
      <c r="Y39" s="223"/>
      <c r="Z39" s="221"/>
      <c r="AA39" s="293"/>
      <c r="AB39" s="224"/>
      <c r="AC39" s="225"/>
      <c r="AD39" s="225"/>
      <c r="AE39" s="224"/>
    </row>
    <row r="40" spans="1:31" s="4" customFormat="1" ht="25.5" customHeight="1">
      <c r="A40" s="246"/>
      <c r="B40" s="247"/>
      <c r="C40" s="248"/>
      <c r="D40" s="249"/>
      <c r="E40" s="226" t="s">
        <v>13</v>
      </c>
      <c r="F40" s="227" t="s">
        <v>198</v>
      </c>
      <c r="G40" s="228" t="s">
        <v>17</v>
      </c>
      <c r="H40" s="229">
        <v>2.5</v>
      </c>
      <c r="I40" s="230">
        <v>2.5</v>
      </c>
      <c r="J40" s="230"/>
      <c r="K40" s="230"/>
      <c r="L40" s="230"/>
      <c r="M40" s="230"/>
      <c r="N40" s="230"/>
      <c r="O40" s="230"/>
      <c r="P40" s="230"/>
      <c r="Q40" s="229">
        <f t="shared" ref="Q40" si="4">R40+S40+T40+U40+V40+W40+X40+Y40</f>
        <v>5.9569999999999999</v>
      </c>
      <c r="R40" s="230">
        <v>5</v>
      </c>
      <c r="S40" s="230"/>
      <c r="T40" s="230"/>
      <c r="U40" s="230"/>
      <c r="V40" s="230"/>
      <c r="W40" s="230"/>
      <c r="X40" s="230"/>
      <c r="Y40" s="230">
        <v>0.95699999999999996</v>
      </c>
      <c r="Z40" s="231" t="s">
        <v>182</v>
      </c>
      <c r="AA40" s="295" t="s">
        <v>259</v>
      </c>
      <c r="AB40" s="232" t="s">
        <v>235</v>
      </c>
      <c r="AC40" s="228">
        <v>1</v>
      </c>
      <c r="AD40" s="228">
        <v>1</v>
      </c>
      <c r="AE40" s="215" t="s">
        <v>243</v>
      </c>
    </row>
    <row r="41" spans="1:31" s="4" customFormat="1" ht="15" customHeight="1">
      <c r="A41" s="250"/>
      <c r="B41" s="251"/>
      <c r="C41" s="252"/>
      <c r="D41" s="389" t="s">
        <v>18</v>
      </c>
      <c r="E41" s="390"/>
      <c r="F41" s="390"/>
      <c r="G41" s="253"/>
      <c r="H41" s="233">
        <f>SUM(H40)</f>
        <v>2.5</v>
      </c>
      <c r="I41" s="233">
        <f>SUM(I40)</f>
        <v>2.5</v>
      </c>
      <c r="J41" s="233">
        <v>0</v>
      </c>
      <c r="K41" s="233">
        <v>0</v>
      </c>
      <c r="L41" s="233">
        <v>0</v>
      </c>
      <c r="M41" s="233">
        <v>0</v>
      </c>
      <c r="N41" s="233">
        <v>0</v>
      </c>
      <c r="O41" s="233">
        <v>0</v>
      </c>
      <c r="P41" s="233">
        <v>0</v>
      </c>
      <c r="Q41" s="233">
        <f>SUM(Q40)</f>
        <v>5.9569999999999999</v>
      </c>
      <c r="R41" s="233">
        <v>5</v>
      </c>
      <c r="S41" s="233">
        <v>0</v>
      </c>
      <c r="T41" s="233">
        <v>0</v>
      </c>
      <c r="U41" s="233">
        <v>0</v>
      </c>
      <c r="V41" s="233">
        <v>0</v>
      </c>
      <c r="W41" s="233">
        <v>0</v>
      </c>
      <c r="X41" s="233">
        <v>0</v>
      </c>
      <c r="Y41" s="233">
        <f>SUM(Y40)</f>
        <v>0.95699999999999996</v>
      </c>
      <c r="Z41" s="254"/>
      <c r="AA41" s="296"/>
      <c r="AB41" s="255"/>
      <c r="AC41" s="255"/>
      <c r="AD41" s="255"/>
      <c r="AE41" s="256"/>
    </row>
    <row r="42" spans="1:31" s="4" customFormat="1" ht="18" customHeight="1">
      <c r="A42" s="241" t="s">
        <v>13</v>
      </c>
      <c r="B42" s="242" t="s">
        <v>13</v>
      </c>
      <c r="C42" s="243" t="s">
        <v>14</v>
      </c>
      <c r="D42" s="244" t="s">
        <v>32</v>
      </c>
      <c r="E42" s="413" t="s">
        <v>200</v>
      </c>
      <c r="F42" s="414"/>
      <c r="G42" s="221"/>
      <c r="H42" s="222"/>
      <c r="I42" s="222"/>
      <c r="J42" s="223"/>
      <c r="K42" s="223"/>
      <c r="L42" s="223"/>
      <c r="M42" s="223"/>
      <c r="N42" s="223"/>
      <c r="O42" s="223"/>
      <c r="P42" s="223"/>
      <c r="Q42" s="223"/>
      <c r="R42" s="223"/>
      <c r="S42" s="223"/>
      <c r="T42" s="223"/>
      <c r="U42" s="223"/>
      <c r="V42" s="223"/>
      <c r="W42" s="223"/>
      <c r="X42" s="223"/>
      <c r="Y42" s="223"/>
      <c r="Z42" s="221"/>
      <c r="AA42" s="293"/>
      <c r="AB42" s="224"/>
      <c r="AC42" s="225"/>
      <c r="AD42" s="225"/>
      <c r="AE42" s="224"/>
    </row>
    <row r="43" spans="1:31" s="4" customFormat="1" ht="54.75" customHeight="1">
      <c r="A43" s="246"/>
      <c r="B43" s="247"/>
      <c r="C43" s="248"/>
      <c r="D43" s="249"/>
      <c r="E43" s="226" t="s">
        <v>13</v>
      </c>
      <c r="F43" s="227" t="s">
        <v>199</v>
      </c>
      <c r="G43" s="228" t="s">
        <v>17</v>
      </c>
      <c r="H43" s="229">
        <v>1</v>
      </c>
      <c r="I43" s="230">
        <v>1</v>
      </c>
      <c r="J43" s="230"/>
      <c r="K43" s="230"/>
      <c r="L43" s="230"/>
      <c r="M43" s="230"/>
      <c r="N43" s="230"/>
      <c r="O43" s="230"/>
      <c r="P43" s="230"/>
      <c r="Q43" s="229">
        <f t="shared" ref="Q43" si="5">R43+S43+T43+U43+V43+W43+X43+Y43</f>
        <v>0</v>
      </c>
      <c r="R43" s="230">
        <v>0</v>
      </c>
      <c r="S43" s="230"/>
      <c r="T43" s="230"/>
      <c r="U43" s="230"/>
      <c r="V43" s="230"/>
      <c r="W43" s="230"/>
      <c r="X43" s="230"/>
      <c r="Y43" s="230"/>
      <c r="Z43" s="231" t="s">
        <v>182</v>
      </c>
      <c r="AA43" s="289" t="s">
        <v>231</v>
      </c>
      <c r="AB43" s="232" t="s">
        <v>235</v>
      </c>
      <c r="AC43" s="228">
        <v>1</v>
      </c>
      <c r="AD43" s="228">
        <v>0</v>
      </c>
      <c r="AE43" s="215" t="s">
        <v>242</v>
      </c>
    </row>
    <row r="44" spans="1:31" s="4" customFormat="1" ht="15" customHeight="1">
      <c r="A44" s="250"/>
      <c r="B44" s="251"/>
      <c r="C44" s="252"/>
      <c r="D44" s="389" t="s">
        <v>18</v>
      </c>
      <c r="E44" s="390"/>
      <c r="F44" s="390"/>
      <c r="G44" s="253"/>
      <c r="H44" s="233">
        <f>SUM(H43)</f>
        <v>1</v>
      </c>
      <c r="I44" s="233">
        <f>SUM(I43)</f>
        <v>1</v>
      </c>
      <c r="J44" s="233">
        <v>0</v>
      </c>
      <c r="K44" s="233">
        <v>0</v>
      </c>
      <c r="L44" s="233">
        <v>0</v>
      </c>
      <c r="M44" s="233">
        <v>0</v>
      </c>
      <c r="N44" s="233">
        <v>0</v>
      </c>
      <c r="O44" s="233">
        <v>0</v>
      </c>
      <c r="P44" s="233">
        <v>0</v>
      </c>
      <c r="Q44" s="233">
        <f>SUM(Q43)</f>
        <v>0</v>
      </c>
      <c r="R44" s="233">
        <v>0</v>
      </c>
      <c r="S44" s="233">
        <v>0</v>
      </c>
      <c r="T44" s="233">
        <v>0</v>
      </c>
      <c r="U44" s="233">
        <v>0</v>
      </c>
      <c r="V44" s="233">
        <v>0</v>
      </c>
      <c r="W44" s="233">
        <v>0</v>
      </c>
      <c r="X44" s="233">
        <v>0</v>
      </c>
      <c r="Y44" s="233">
        <v>0</v>
      </c>
      <c r="Z44" s="254"/>
      <c r="AA44" s="296"/>
      <c r="AB44" s="255"/>
      <c r="AC44" s="255"/>
      <c r="AD44" s="255"/>
      <c r="AE44" s="256"/>
    </row>
    <row r="45" spans="1:31" s="4" customFormat="1" ht="26.25" customHeight="1">
      <c r="A45" s="241" t="s">
        <v>13</v>
      </c>
      <c r="B45" s="242" t="s">
        <v>13</v>
      </c>
      <c r="C45" s="243" t="s">
        <v>14</v>
      </c>
      <c r="D45" s="244" t="s">
        <v>33</v>
      </c>
      <c r="E45" s="413" t="s">
        <v>201</v>
      </c>
      <c r="F45" s="414"/>
      <c r="G45" s="221"/>
      <c r="H45" s="222"/>
      <c r="I45" s="222"/>
      <c r="J45" s="223"/>
      <c r="K45" s="223"/>
      <c r="L45" s="223"/>
      <c r="M45" s="223"/>
      <c r="N45" s="223"/>
      <c r="O45" s="223"/>
      <c r="P45" s="223"/>
      <c r="Q45" s="223"/>
      <c r="R45" s="223"/>
      <c r="S45" s="223"/>
      <c r="T45" s="223"/>
      <c r="U45" s="223"/>
      <c r="V45" s="223"/>
      <c r="W45" s="223"/>
      <c r="X45" s="223"/>
      <c r="Y45" s="223"/>
      <c r="Z45" s="221"/>
      <c r="AA45" s="293"/>
      <c r="AB45" s="224"/>
      <c r="AC45" s="225"/>
      <c r="AD45" s="225"/>
      <c r="AE45" s="224"/>
    </row>
    <row r="46" spans="1:31" s="4" customFormat="1" ht="15" customHeight="1">
      <c r="A46" s="246"/>
      <c r="B46" s="247"/>
      <c r="C46" s="248"/>
      <c r="D46" s="249"/>
      <c r="E46" s="226" t="s">
        <v>13</v>
      </c>
      <c r="F46" s="227" t="s">
        <v>202</v>
      </c>
      <c r="G46" s="228" t="s">
        <v>17</v>
      </c>
      <c r="H46" s="229">
        <v>0.3</v>
      </c>
      <c r="I46" s="230">
        <v>0.3</v>
      </c>
      <c r="J46" s="230"/>
      <c r="K46" s="230"/>
      <c r="L46" s="230"/>
      <c r="M46" s="230"/>
      <c r="N46" s="230"/>
      <c r="O46" s="230"/>
      <c r="P46" s="230"/>
      <c r="Q46" s="229">
        <f t="shared" ref="Q46" si="6">R46+S46+T46+U46+V46+W46+X46+Y46</f>
        <v>0</v>
      </c>
      <c r="R46" s="230">
        <v>0</v>
      </c>
      <c r="S46" s="230"/>
      <c r="T46" s="230"/>
      <c r="U46" s="230"/>
      <c r="V46" s="230"/>
      <c r="W46" s="230"/>
      <c r="X46" s="230"/>
      <c r="Y46" s="230"/>
      <c r="Z46" s="231" t="s">
        <v>182</v>
      </c>
      <c r="AA46" s="289" t="s">
        <v>260</v>
      </c>
      <c r="AB46" s="232" t="s">
        <v>235</v>
      </c>
      <c r="AC46" s="228">
        <v>1</v>
      </c>
      <c r="AD46" s="228">
        <v>0</v>
      </c>
      <c r="AE46" s="232"/>
    </row>
    <row r="47" spans="1:31" s="4" customFormat="1" ht="15" customHeight="1">
      <c r="A47" s="250"/>
      <c r="B47" s="251"/>
      <c r="C47" s="252"/>
      <c r="D47" s="389" t="s">
        <v>18</v>
      </c>
      <c r="E47" s="390"/>
      <c r="F47" s="390"/>
      <c r="G47" s="253"/>
      <c r="H47" s="233">
        <v>0.3</v>
      </c>
      <c r="I47" s="233">
        <v>0.3</v>
      </c>
      <c r="J47" s="233">
        <v>0</v>
      </c>
      <c r="K47" s="233">
        <v>0</v>
      </c>
      <c r="L47" s="233">
        <v>0</v>
      </c>
      <c r="M47" s="233">
        <v>0</v>
      </c>
      <c r="N47" s="233">
        <v>0</v>
      </c>
      <c r="O47" s="233">
        <v>0</v>
      </c>
      <c r="P47" s="233">
        <v>0</v>
      </c>
      <c r="Q47" s="233">
        <v>0</v>
      </c>
      <c r="R47" s="233">
        <f>SUM(R46)</f>
        <v>0</v>
      </c>
      <c r="S47" s="233">
        <v>0</v>
      </c>
      <c r="T47" s="233">
        <v>0</v>
      </c>
      <c r="U47" s="233">
        <v>0</v>
      </c>
      <c r="V47" s="233">
        <v>0</v>
      </c>
      <c r="W47" s="233">
        <v>0</v>
      </c>
      <c r="X47" s="233">
        <v>0</v>
      </c>
      <c r="Y47" s="233">
        <v>0</v>
      </c>
      <c r="Z47" s="254"/>
      <c r="AA47" s="296"/>
      <c r="AB47" s="255"/>
      <c r="AC47" s="255"/>
      <c r="AD47" s="255"/>
      <c r="AE47" s="256"/>
    </row>
    <row r="48" spans="1:31" s="4" customFormat="1" ht="15" customHeight="1">
      <c r="A48" s="241" t="s">
        <v>13</v>
      </c>
      <c r="B48" s="242" t="s">
        <v>13</v>
      </c>
      <c r="C48" s="243" t="s">
        <v>14</v>
      </c>
      <c r="D48" s="244" t="s">
        <v>27</v>
      </c>
      <c r="E48" s="413" t="s">
        <v>203</v>
      </c>
      <c r="F48" s="414"/>
      <c r="G48" s="221"/>
      <c r="H48" s="222"/>
      <c r="I48" s="222"/>
      <c r="J48" s="223"/>
      <c r="K48" s="223"/>
      <c r="L48" s="223"/>
      <c r="M48" s="223"/>
      <c r="N48" s="223"/>
      <c r="O48" s="223"/>
      <c r="P48" s="223"/>
      <c r="Q48" s="223"/>
      <c r="R48" s="223"/>
      <c r="S48" s="223"/>
      <c r="T48" s="223"/>
      <c r="U48" s="223"/>
      <c r="V48" s="223"/>
      <c r="W48" s="223"/>
      <c r="X48" s="223"/>
      <c r="Y48" s="223"/>
      <c r="Z48" s="221"/>
      <c r="AA48" s="293"/>
      <c r="AB48" s="224"/>
      <c r="AC48" s="225"/>
      <c r="AD48" s="225"/>
      <c r="AE48" s="224"/>
    </row>
    <row r="49" spans="1:33" s="4" customFormat="1" ht="25.5" customHeight="1">
      <c r="A49" s="246"/>
      <c r="B49" s="247"/>
      <c r="C49" s="248"/>
      <c r="D49" s="257"/>
      <c r="E49" s="226" t="s">
        <v>13</v>
      </c>
      <c r="F49" s="227" t="s">
        <v>203</v>
      </c>
      <c r="G49" s="228" t="s">
        <v>17</v>
      </c>
      <c r="H49" s="229">
        <v>0.2</v>
      </c>
      <c r="I49" s="230">
        <v>0.2</v>
      </c>
      <c r="J49" s="230"/>
      <c r="K49" s="230"/>
      <c r="L49" s="230"/>
      <c r="M49" s="230"/>
      <c r="N49" s="230"/>
      <c r="O49" s="230"/>
      <c r="P49" s="230"/>
      <c r="Q49" s="229">
        <f t="shared" ref="Q49" si="7">R49+S49+T49+U49+V49+W49+X49+Y49</f>
        <v>0.2</v>
      </c>
      <c r="R49" s="230">
        <v>0.2</v>
      </c>
      <c r="S49" s="230"/>
      <c r="T49" s="230"/>
      <c r="U49" s="230"/>
      <c r="V49" s="230"/>
      <c r="W49" s="230"/>
      <c r="X49" s="230"/>
      <c r="Y49" s="230"/>
      <c r="Z49" s="231" t="s">
        <v>182</v>
      </c>
      <c r="AA49" s="295" t="s">
        <v>257</v>
      </c>
      <c r="AB49" s="232" t="s">
        <v>235</v>
      </c>
      <c r="AC49" s="228">
        <v>1</v>
      </c>
      <c r="AD49" s="228">
        <v>1</v>
      </c>
      <c r="AE49" s="232"/>
    </row>
    <row r="50" spans="1:33" s="4" customFormat="1" ht="15" customHeight="1">
      <c r="A50" s="250"/>
      <c r="B50" s="251"/>
      <c r="C50" s="252"/>
      <c r="D50" s="389" t="s">
        <v>18</v>
      </c>
      <c r="E50" s="390"/>
      <c r="F50" s="390"/>
      <c r="G50" s="253"/>
      <c r="H50" s="233">
        <f>SUM(H49)</f>
        <v>0.2</v>
      </c>
      <c r="I50" s="233">
        <f>SUM(I49)</f>
        <v>0.2</v>
      </c>
      <c r="J50" s="233">
        <v>0</v>
      </c>
      <c r="K50" s="233">
        <v>0</v>
      </c>
      <c r="L50" s="233">
        <v>0</v>
      </c>
      <c r="M50" s="233">
        <v>0</v>
      </c>
      <c r="N50" s="233">
        <v>0</v>
      </c>
      <c r="O50" s="233">
        <v>0</v>
      </c>
      <c r="P50" s="233">
        <v>0</v>
      </c>
      <c r="Q50" s="233">
        <v>0.2</v>
      </c>
      <c r="R50" s="233">
        <v>0.2</v>
      </c>
      <c r="S50" s="233">
        <v>0</v>
      </c>
      <c r="T50" s="233">
        <v>0</v>
      </c>
      <c r="U50" s="233">
        <v>0</v>
      </c>
      <c r="V50" s="233">
        <v>0</v>
      </c>
      <c r="W50" s="233">
        <v>0</v>
      </c>
      <c r="X50" s="233">
        <v>0</v>
      </c>
      <c r="Y50" s="233">
        <v>0</v>
      </c>
      <c r="Z50" s="254"/>
      <c r="AA50" s="296"/>
      <c r="AB50" s="255"/>
      <c r="AC50" s="255"/>
      <c r="AD50" s="255"/>
      <c r="AE50" s="256"/>
    </row>
    <row r="51" spans="1:33" s="4" customFormat="1" ht="15" customHeight="1">
      <c r="A51" s="216" t="s">
        <v>13</v>
      </c>
      <c r="B51" s="219" t="s">
        <v>13</v>
      </c>
      <c r="C51" s="270" t="s">
        <v>14</v>
      </c>
      <c r="D51" s="392" t="s">
        <v>19</v>
      </c>
      <c r="E51" s="393"/>
      <c r="F51" s="393"/>
      <c r="G51" s="271"/>
      <c r="H51" s="234">
        <f>SUM(H21+H25+H29+H32+H35+H38+H41+H44+H47+H50)</f>
        <v>71.156999999999996</v>
      </c>
      <c r="I51" s="234">
        <v>71.156999999999996</v>
      </c>
      <c r="J51" s="234">
        <f t="shared" ref="J51:P51" si="8">J21+J50</f>
        <v>0</v>
      </c>
      <c r="K51" s="234">
        <f t="shared" si="8"/>
        <v>0</v>
      </c>
      <c r="L51" s="234">
        <f t="shared" si="8"/>
        <v>0</v>
      </c>
      <c r="M51" s="234">
        <f t="shared" si="8"/>
        <v>0</v>
      </c>
      <c r="N51" s="234">
        <f t="shared" si="8"/>
        <v>0</v>
      </c>
      <c r="O51" s="234">
        <f t="shared" si="8"/>
        <v>0</v>
      </c>
      <c r="P51" s="234">
        <f t="shared" si="8"/>
        <v>0</v>
      </c>
      <c r="Q51" s="234">
        <f>SUM(Q21+Q25+Q29+Q32+Q35+Q38+Q41+Q44+Q47+Q50)</f>
        <v>85.070999999999984</v>
      </c>
      <c r="R51" s="234">
        <f>SUM(R21+R25+R29+R32+R35+R38+R41+R44+R47+R50)</f>
        <v>79.923999999999992</v>
      </c>
      <c r="S51" s="234">
        <f t="shared" ref="S51:X51" si="9">S21+S50</f>
        <v>0</v>
      </c>
      <c r="T51" s="234">
        <f>T21+T50+SUM(T21+T25+T29+T32+T35+T38+T41+T44+T47+T50)</f>
        <v>0.52800000000000002</v>
      </c>
      <c r="U51" s="234">
        <f t="shared" si="9"/>
        <v>0</v>
      </c>
      <c r="V51" s="234">
        <f>V21+V50+SUM(V21+V25+V29+V32+V35+V38+V41+V44+V47+V50)</f>
        <v>0.25800000000000001</v>
      </c>
      <c r="W51" s="234">
        <f t="shared" si="9"/>
        <v>0</v>
      </c>
      <c r="X51" s="234">
        <f t="shared" si="9"/>
        <v>0</v>
      </c>
      <c r="Y51" s="234">
        <f>SUM(Y21+Y25+Y29+Y32+Y35+Y38+Y41+Y44+Y47+Y50)</f>
        <v>4.3609999999999998</v>
      </c>
      <c r="Z51" s="259"/>
      <c r="AA51" s="294"/>
      <c r="AB51" s="239"/>
      <c r="AC51" s="239"/>
      <c r="AD51" s="239"/>
      <c r="AE51" s="260"/>
    </row>
    <row r="52" spans="1:33" s="4" customFormat="1" ht="15" customHeight="1">
      <c r="A52" s="261" t="s">
        <v>13</v>
      </c>
      <c r="B52" s="219" t="s">
        <v>13</v>
      </c>
      <c r="C52" s="392" t="s">
        <v>21</v>
      </c>
      <c r="D52" s="393"/>
      <c r="E52" s="393"/>
      <c r="F52" s="393"/>
      <c r="G52" s="394"/>
      <c r="H52" s="234">
        <f>SUM(H17+H51)</f>
        <v>83.399999999999991</v>
      </c>
      <c r="I52" s="234">
        <v>83.4</v>
      </c>
      <c r="J52" s="234">
        <v>0</v>
      </c>
      <c r="K52" s="234">
        <v>0</v>
      </c>
      <c r="L52" s="234">
        <v>0</v>
      </c>
      <c r="M52" s="234">
        <v>0</v>
      </c>
      <c r="N52" s="234">
        <v>0</v>
      </c>
      <c r="O52" s="234">
        <v>0</v>
      </c>
      <c r="P52" s="234">
        <v>0</v>
      </c>
      <c r="Q52" s="234">
        <f>SUM(Q17+Q51)</f>
        <v>97.313999999999979</v>
      </c>
      <c r="R52" s="234">
        <f>SUM(R17+R51)</f>
        <v>92.166999999999987</v>
      </c>
      <c r="S52" s="234">
        <v>0</v>
      </c>
      <c r="T52" s="234">
        <f>SUM(T17+T51)</f>
        <v>0.52800000000000002</v>
      </c>
      <c r="U52" s="234">
        <v>0</v>
      </c>
      <c r="V52" s="234">
        <v>0.25800000000000001</v>
      </c>
      <c r="W52" s="234">
        <v>0</v>
      </c>
      <c r="X52" s="234">
        <v>0</v>
      </c>
      <c r="Y52" s="234">
        <f>SUM(Y17+Y51)</f>
        <v>4.3609999999999998</v>
      </c>
      <c r="Z52" s="259"/>
      <c r="AA52" s="294"/>
      <c r="AB52" s="239"/>
      <c r="AC52" s="239"/>
      <c r="AD52" s="239"/>
      <c r="AE52" s="260"/>
    </row>
    <row r="53" spans="1:33" s="73" customFormat="1" ht="15" customHeight="1">
      <c r="A53" s="217" t="s">
        <v>13</v>
      </c>
      <c r="B53" s="218" t="s">
        <v>14</v>
      </c>
      <c r="C53" s="385" t="s">
        <v>204</v>
      </c>
      <c r="D53" s="385"/>
      <c r="E53" s="385"/>
      <c r="F53" s="385"/>
      <c r="G53" s="385"/>
      <c r="H53" s="385"/>
      <c r="I53" s="385"/>
      <c r="J53" s="385"/>
      <c r="K53" s="385"/>
      <c r="L53" s="385"/>
      <c r="M53" s="385"/>
      <c r="N53" s="385"/>
      <c r="O53" s="385"/>
      <c r="P53" s="385"/>
      <c r="Q53" s="385"/>
      <c r="R53" s="385"/>
      <c r="S53" s="385"/>
      <c r="T53" s="385"/>
      <c r="U53" s="385"/>
      <c r="V53" s="385"/>
      <c r="W53" s="385"/>
      <c r="X53" s="385"/>
      <c r="Y53" s="385"/>
      <c r="Z53" s="385"/>
      <c r="AA53" s="385"/>
      <c r="AB53" s="385"/>
      <c r="AC53" s="385"/>
      <c r="AD53" s="385"/>
      <c r="AE53" s="385"/>
    </row>
    <row r="54" spans="1:33" s="73" customFormat="1" ht="15" customHeight="1">
      <c r="A54" s="217" t="s">
        <v>13</v>
      </c>
      <c r="B54" s="219" t="s">
        <v>13</v>
      </c>
      <c r="C54" s="220" t="s">
        <v>13</v>
      </c>
      <c r="D54" s="386" t="s">
        <v>206</v>
      </c>
      <c r="E54" s="387"/>
      <c r="F54" s="387"/>
      <c r="G54" s="387"/>
      <c r="H54" s="387"/>
      <c r="I54" s="387"/>
      <c r="J54" s="387"/>
      <c r="K54" s="387"/>
      <c r="L54" s="387"/>
      <c r="M54" s="387"/>
      <c r="N54" s="387"/>
      <c r="O54" s="387"/>
      <c r="P54" s="387"/>
      <c r="Q54" s="387"/>
      <c r="R54" s="387"/>
      <c r="S54" s="387"/>
      <c r="T54" s="387"/>
      <c r="U54" s="387"/>
      <c r="V54" s="387"/>
      <c r="W54" s="387"/>
      <c r="X54" s="387"/>
      <c r="Y54" s="387"/>
      <c r="Z54" s="387"/>
      <c r="AA54" s="387"/>
      <c r="AB54" s="387"/>
      <c r="AC54" s="387"/>
      <c r="AD54" s="387"/>
      <c r="AE54" s="388"/>
    </row>
    <row r="55" spans="1:33" s="73" customFormat="1" ht="15" customHeight="1">
      <c r="A55" s="406" t="s">
        <v>13</v>
      </c>
      <c r="B55" s="409" t="s">
        <v>14</v>
      </c>
      <c r="C55" s="410" t="s">
        <v>13</v>
      </c>
      <c r="D55" s="411" t="s">
        <v>13</v>
      </c>
      <c r="E55" s="413" t="s">
        <v>205</v>
      </c>
      <c r="F55" s="414"/>
      <c r="G55" s="221"/>
      <c r="H55" s="222"/>
      <c r="I55" s="222"/>
      <c r="J55" s="223"/>
      <c r="K55" s="223"/>
      <c r="L55" s="223"/>
      <c r="M55" s="223"/>
      <c r="N55" s="223"/>
      <c r="O55" s="223"/>
      <c r="P55" s="223"/>
      <c r="Q55" s="223"/>
      <c r="R55" s="223"/>
      <c r="S55" s="223"/>
      <c r="T55" s="223"/>
      <c r="U55" s="223"/>
      <c r="V55" s="223"/>
      <c r="W55" s="223"/>
      <c r="X55" s="223"/>
      <c r="Y55" s="223"/>
      <c r="Z55" s="221"/>
      <c r="AA55" s="293"/>
      <c r="AB55" s="224"/>
      <c r="AC55" s="225"/>
      <c r="AD55" s="225"/>
      <c r="AE55" s="224"/>
    </row>
    <row r="56" spans="1:33" s="73" customFormat="1" ht="30" customHeight="1">
      <c r="A56" s="407"/>
      <c r="B56" s="409"/>
      <c r="C56" s="410"/>
      <c r="D56" s="412"/>
      <c r="E56" s="226" t="s">
        <v>13</v>
      </c>
      <c r="F56" s="227" t="s">
        <v>207</v>
      </c>
      <c r="G56" s="228" t="s">
        <v>17</v>
      </c>
      <c r="H56" s="229">
        <v>10.06</v>
      </c>
      <c r="I56" s="230">
        <v>10.06</v>
      </c>
      <c r="J56" s="230"/>
      <c r="K56" s="230"/>
      <c r="L56" s="230"/>
      <c r="M56" s="230"/>
      <c r="N56" s="230"/>
      <c r="O56" s="230"/>
      <c r="P56" s="230"/>
      <c r="Q56" s="229">
        <v>10.082000000000001</v>
      </c>
      <c r="R56" s="230">
        <v>10.06</v>
      </c>
      <c r="S56" s="230"/>
      <c r="T56" s="230"/>
      <c r="U56" s="230"/>
      <c r="V56" s="230"/>
      <c r="W56" s="230">
        <v>2.1999999999999999E-2</v>
      </c>
      <c r="X56" s="230"/>
      <c r="Y56" s="230"/>
      <c r="Z56" s="231" t="s">
        <v>182</v>
      </c>
      <c r="AA56" s="295" t="s">
        <v>261</v>
      </c>
      <c r="AB56" s="232" t="s">
        <v>235</v>
      </c>
      <c r="AC56" s="228">
        <v>16</v>
      </c>
      <c r="AD56" s="228">
        <v>16</v>
      </c>
      <c r="AE56" s="215"/>
    </row>
    <row r="57" spans="1:33" s="73" customFormat="1" ht="15" customHeight="1">
      <c r="A57" s="408"/>
      <c r="B57" s="409"/>
      <c r="C57" s="410"/>
      <c r="D57" s="389" t="s">
        <v>18</v>
      </c>
      <c r="E57" s="390"/>
      <c r="F57" s="390"/>
      <c r="G57" s="391"/>
      <c r="H57" s="233">
        <v>10.06</v>
      </c>
      <c r="I57" s="233">
        <v>10.06</v>
      </c>
      <c r="J57" s="233">
        <v>0</v>
      </c>
      <c r="K57" s="233">
        <v>0</v>
      </c>
      <c r="L57" s="233">
        <v>0</v>
      </c>
      <c r="M57" s="233">
        <v>0</v>
      </c>
      <c r="N57" s="233">
        <v>0</v>
      </c>
      <c r="O57" s="233">
        <v>0</v>
      </c>
      <c r="P57" s="233">
        <v>0</v>
      </c>
      <c r="Q57" s="233">
        <v>10.082000000000001</v>
      </c>
      <c r="R57" s="233">
        <v>10.06</v>
      </c>
      <c r="S57" s="233">
        <v>0</v>
      </c>
      <c r="T57" s="233">
        <v>0</v>
      </c>
      <c r="U57" s="233">
        <v>0</v>
      </c>
      <c r="V57" s="233">
        <v>0</v>
      </c>
      <c r="W57" s="233">
        <f>SUM(W56)</f>
        <v>2.1999999999999999E-2</v>
      </c>
      <c r="X57" s="233">
        <v>0</v>
      </c>
      <c r="Y57" s="233">
        <v>0</v>
      </c>
      <c r="Z57" s="380"/>
      <c r="AA57" s="380"/>
      <c r="AB57" s="380"/>
      <c r="AC57" s="380"/>
      <c r="AD57" s="380"/>
      <c r="AE57" s="381"/>
    </row>
    <row r="58" spans="1:33" s="73" customFormat="1" ht="15" customHeight="1">
      <c r="A58" s="406" t="s">
        <v>13</v>
      </c>
      <c r="B58" s="409" t="s">
        <v>14</v>
      </c>
      <c r="C58" s="410" t="s">
        <v>13</v>
      </c>
      <c r="D58" s="411" t="s">
        <v>14</v>
      </c>
      <c r="E58" s="413" t="s">
        <v>209</v>
      </c>
      <c r="F58" s="414"/>
      <c r="G58" s="221"/>
      <c r="H58" s="222"/>
      <c r="I58" s="222"/>
      <c r="J58" s="223"/>
      <c r="K58" s="223"/>
      <c r="L58" s="223"/>
      <c r="M58" s="223"/>
      <c r="N58" s="223"/>
      <c r="O58" s="223"/>
      <c r="P58" s="223"/>
      <c r="Q58" s="223"/>
      <c r="R58" s="223"/>
      <c r="S58" s="223"/>
      <c r="T58" s="223"/>
      <c r="U58" s="223"/>
      <c r="V58" s="223"/>
      <c r="W58" s="223"/>
      <c r="X58" s="223"/>
      <c r="Y58" s="223"/>
      <c r="Z58" s="221"/>
      <c r="AA58" s="293"/>
      <c r="AB58" s="224"/>
      <c r="AC58" s="225"/>
      <c r="AD58" s="225"/>
      <c r="AE58" s="224"/>
    </row>
    <row r="59" spans="1:33" s="73" customFormat="1" ht="23.25" customHeight="1">
      <c r="A59" s="407"/>
      <c r="B59" s="409"/>
      <c r="C59" s="410"/>
      <c r="D59" s="412"/>
      <c r="E59" s="226" t="s">
        <v>13</v>
      </c>
      <c r="F59" s="227" t="s">
        <v>208</v>
      </c>
      <c r="G59" s="228" t="s">
        <v>166</v>
      </c>
      <c r="H59" s="262">
        <v>10.568</v>
      </c>
      <c r="I59" s="262">
        <v>10.568</v>
      </c>
      <c r="J59" s="263"/>
      <c r="K59" s="263"/>
      <c r="L59" s="263"/>
      <c r="M59" s="263"/>
      <c r="N59" s="263"/>
      <c r="O59" s="263"/>
      <c r="P59" s="263"/>
      <c r="Q59" s="262">
        <v>10.733000000000001</v>
      </c>
      <c r="R59" s="263"/>
      <c r="S59" s="263"/>
      <c r="T59" s="264">
        <v>10.733000000000001</v>
      </c>
      <c r="U59" s="263"/>
      <c r="V59" s="263"/>
      <c r="W59" s="263"/>
      <c r="X59" s="263"/>
      <c r="Y59" s="263"/>
      <c r="Z59" s="231" t="s">
        <v>182</v>
      </c>
      <c r="AA59" s="297" t="s">
        <v>262</v>
      </c>
      <c r="AB59" s="227" t="s">
        <v>235</v>
      </c>
      <c r="AC59" s="265">
        <v>11</v>
      </c>
      <c r="AD59" s="265">
        <v>11</v>
      </c>
      <c r="AE59" s="227" t="s">
        <v>241</v>
      </c>
      <c r="AG59" s="214"/>
    </row>
    <row r="60" spans="1:33" s="73" customFormat="1" ht="27" customHeight="1">
      <c r="A60" s="407"/>
      <c r="B60" s="409"/>
      <c r="C60" s="410"/>
      <c r="D60" s="412"/>
      <c r="E60" s="226" t="s">
        <v>14</v>
      </c>
      <c r="F60" s="227" t="s">
        <v>227</v>
      </c>
      <c r="G60" s="228" t="s">
        <v>17</v>
      </c>
      <c r="H60" s="229">
        <v>14.093</v>
      </c>
      <c r="I60" s="230">
        <v>14.093</v>
      </c>
      <c r="J60" s="230"/>
      <c r="K60" s="230"/>
      <c r="L60" s="230"/>
      <c r="M60" s="230"/>
      <c r="N60" s="230"/>
      <c r="O60" s="230"/>
      <c r="P60" s="230"/>
      <c r="Q60" s="229">
        <f>R60+S60+T60+U60+V60+W60+X60+Y60</f>
        <v>23.558</v>
      </c>
      <c r="R60" s="230">
        <v>15.691000000000001</v>
      </c>
      <c r="S60" s="230"/>
      <c r="T60" s="230">
        <v>0.13100000000000001</v>
      </c>
      <c r="U60" s="230"/>
      <c r="V60" s="230"/>
      <c r="W60" s="230">
        <v>7.7359999999999998</v>
      </c>
      <c r="X60" s="230"/>
      <c r="Y60" s="230"/>
      <c r="Z60" s="231" t="s">
        <v>182</v>
      </c>
      <c r="AA60" s="298" t="s">
        <v>263</v>
      </c>
      <c r="AB60" s="232" t="s">
        <v>235</v>
      </c>
      <c r="AC60" s="228">
        <v>212</v>
      </c>
      <c r="AD60" s="228">
        <v>165</v>
      </c>
      <c r="AE60" s="215" t="s">
        <v>238</v>
      </c>
    </row>
    <row r="61" spans="1:33" s="73" customFormat="1" ht="15" customHeight="1">
      <c r="A61" s="408"/>
      <c r="B61" s="409"/>
      <c r="C61" s="410"/>
      <c r="D61" s="389" t="s">
        <v>18</v>
      </c>
      <c r="E61" s="390"/>
      <c r="F61" s="390"/>
      <c r="G61" s="391"/>
      <c r="H61" s="233">
        <f>SUM(H59:H60)</f>
        <v>24.661000000000001</v>
      </c>
      <c r="I61" s="233">
        <f>SUM(I59:I60)</f>
        <v>24.661000000000001</v>
      </c>
      <c r="J61" s="233">
        <v>0</v>
      </c>
      <c r="K61" s="233">
        <v>0</v>
      </c>
      <c r="L61" s="233">
        <v>0</v>
      </c>
      <c r="M61" s="233">
        <v>0</v>
      </c>
      <c r="N61" s="233">
        <v>0</v>
      </c>
      <c r="O61" s="233">
        <v>0</v>
      </c>
      <c r="P61" s="233">
        <v>0</v>
      </c>
      <c r="Q61" s="233">
        <f>SUM(Q59:Q60)</f>
        <v>34.290999999999997</v>
      </c>
      <c r="R61" s="233">
        <f>SUM(R60)</f>
        <v>15.691000000000001</v>
      </c>
      <c r="S61" s="233">
        <v>0</v>
      </c>
      <c r="T61" s="233">
        <f>SUM(T59:T60)</f>
        <v>10.864000000000001</v>
      </c>
      <c r="U61" s="233">
        <v>0</v>
      </c>
      <c r="V61" s="233">
        <v>0</v>
      </c>
      <c r="W61" s="233">
        <f>SUM(W60)</f>
        <v>7.7359999999999998</v>
      </c>
      <c r="X61" s="233">
        <v>0</v>
      </c>
      <c r="Y61" s="233">
        <v>0</v>
      </c>
      <c r="Z61" s="380"/>
      <c r="AA61" s="380"/>
      <c r="AB61" s="380"/>
      <c r="AC61" s="380"/>
      <c r="AD61" s="380"/>
      <c r="AE61" s="381"/>
    </row>
    <row r="62" spans="1:33" s="73" customFormat="1" ht="15" customHeight="1">
      <c r="A62" s="406" t="s">
        <v>13</v>
      </c>
      <c r="B62" s="409" t="s">
        <v>14</v>
      </c>
      <c r="C62" s="410" t="s">
        <v>13</v>
      </c>
      <c r="D62" s="411" t="s">
        <v>15</v>
      </c>
      <c r="E62" s="413" t="s">
        <v>210</v>
      </c>
      <c r="F62" s="414"/>
      <c r="G62" s="221"/>
      <c r="H62" s="222"/>
      <c r="I62" s="222"/>
      <c r="J62" s="223"/>
      <c r="K62" s="223"/>
      <c r="L62" s="223"/>
      <c r="M62" s="223"/>
      <c r="N62" s="223"/>
      <c r="O62" s="223"/>
      <c r="P62" s="223"/>
      <c r="Q62" s="223"/>
      <c r="R62" s="223"/>
      <c r="S62" s="223"/>
      <c r="T62" s="223"/>
      <c r="U62" s="223"/>
      <c r="V62" s="223"/>
      <c r="W62" s="223"/>
      <c r="X62" s="223"/>
      <c r="Y62" s="223"/>
      <c r="Z62" s="221"/>
      <c r="AA62" s="293"/>
      <c r="AB62" s="224"/>
      <c r="AC62" s="225"/>
      <c r="AD62" s="225"/>
      <c r="AE62" s="224"/>
    </row>
    <row r="63" spans="1:33" s="73" customFormat="1" ht="26.25" customHeight="1">
      <c r="A63" s="407"/>
      <c r="B63" s="409"/>
      <c r="C63" s="410"/>
      <c r="D63" s="412"/>
      <c r="E63" s="226" t="s">
        <v>13</v>
      </c>
      <c r="F63" s="227" t="s">
        <v>211</v>
      </c>
      <c r="G63" s="228" t="s">
        <v>166</v>
      </c>
      <c r="H63" s="229">
        <v>0.185</v>
      </c>
      <c r="I63" s="230">
        <v>0.185</v>
      </c>
      <c r="J63" s="230"/>
      <c r="K63" s="230"/>
      <c r="L63" s="230"/>
      <c r="M63" s="230"/>
      <c r="N63" s="230"/>
      <c r="O63" s="230"/>
      <c r="P63" s="230"/>
      <c r="Q63" s="229">
        <f>R63+S63+T63+U63+V63+W63+X63+Y63</f>
        <v>0.35299999999999998</v>
      </c>
      <c r="R63" s="230"/>
      <c r="S63" s="230"/>
      <c r="T63" s="230">
        <v>0.35299999999999998</v>
      </c>
      <c r="U63" s="230"/>
      <c r="V63" s="230"/>
      <c r="W63" s="230"/>
      <c r="X63" s="230"/>
      <c r="Y63" s="230"/>
      <c r="Z63" s="231" t="s">
        <v>182</v>
      </c>
      <c r="AA63" s="295" t="s">
        <v>211</v>
      </c>
      <c r="AB63" s="232" t="s">
        <v>235</v>
      </c>
      <c r="AC63" s="228">
        <v>295</v>
      </c>
      <c r="AD63" s="228">
        <v>362</v>
      </c>
      <c r="AE63" s="215" t="s">
        <v>237</v>
      </c>
    </row>
    <row r="64" spans="1:33" s="73" customFormat="1" ht="15" customHeight="1">
      <c r="A64" s="408"/>
      <c r="B64" s="409"/>
      <c r="C64" s="410"/>
      <c r="D64" s="389" t="s">
        <v>18</v>
      </c>
      <c r="E64" s="390"/>
      <c r="F64" s="390"/>
      <c r="G64" s="391"/>
      <c r="H64" s="233">
        <v>0.185</v>
      </c>
      <c r="I64" s="233">
        <v>0.185</v>
      </c>
      <c r="J64" s="233">
        <v>0</v>
      </c>
      <c r="K64" s="233">
        <v>0</v>
      </c>
      <c r="L64" s="233">
        <v>0</v>
      </c>
      <c r="M64" s="233">
        <v>0</v>
      </c>
      <c r="N64" s="233">
        <v>0</v>
      </c>
      <c r="O64" s="233">
        <v>0</v>
      </c>
      <c r="P64" s="233">
        <v>0</v>
      </c>
      <c r="Q64" s="233">
        <v>0.35299999999999998</v>
      </c>
      <c r="R64" s="233">
        <v>0</v>
      </c>
      <c r="S64" s="233">
        <v>0</v>
      </c>
      <c r="T64" s="233">
        <v>0.35299999999999998</v>
      </c>
      <c r="U64" s="233">
        <v>0</v>
      </c>
      <c r="V64" s="233">
        <v>0</v>
      </c>
      <c r="W64" s="233">
        <v>0</v>
      </c>
      <c r="X64" s="233">
        <v>0</v>
      </c>
      <c r="Y64" s="233">
        <v>0</v>
      </c>
      <c r="Z64" s="380"/>
      <c r="AA64" s="380"/>
      <c r="AB64" s="380"/>
      <c r="AC64" s="380"/>
      <c r="AD64" s="380"/>
      <c r="AE64" s="381"/>
    </row>
    <row r="65" spans="1:31" s="73" customFormat="1" ht="15" customHeight="1">
      <c r="A65" s="406" t="s">
        <v>13</v>
      </c>
      <c r="B65" s="409" t="s">
        <v>14</v>
      </c>
      <c r="C65" s="410" t="s">
        <v>13</v>
      </c>
      <c r="D65" s="411" t="s">
        <v>16</v>
      </c>
      <c r="E65" s="413" t="s">
        <v>212</v>
      </c>
      <c r="F65" s="414"/>
      <c r="G65" s="221"/>
      <c r="H65" s="222"/>
      <c r="I65" s="222"/>
      <c r="J65" s="223"/>
      <c r="K65" s="223"/>
      <c r="L65" s="223"/>
      <c r="M65" s="223"/>
      <c r="N65" s="223"/>
      <c r="O65" s="223"/>
      <c r="P65" s="223"/>
      <c r="Q65" s="223"/>
      <c r="R65" s="223"/>
      <c r="S65" s="223"/>
      <c r="T65" s="223"/>
      <c r="U65" s="223"/>
      <c r="V65" s="223"/>
      <c r="W65" s="223"/>
      <c r="X65" s="223"/>
      <c r="Y65" s="223"/>
      <c r="Z65" s="221"/>
      <c r="AA65" s="293"/>
      <c r="AB65" s="224"/>
      <c r="AC65" s="225"/>
      <c r="AD65" s="225"/>
      <c r="AE65" s="224"/>
    </row>
    <row r="66" spans="1:31" s="73" customFormat="1" ht="35.25" customHeight="1">
      <c r="A66" s="407"/>
      <c r="B66" s="409"/>
      <c r="C66" s="410"/>
      <c r="D66" s="412"/>
      <c r="E66" s="226" t="s">
        <v>13</v>
      </c>
      <c r="F66" s="227" t="s">
        <v>228</v>
      </c>
      <c r="G66" s="228" t="s">
        <v>166</v>
      </c>
      <c r="H66" s="229">
        <v>4.3090000000000002</v>
      </c>
      <c r="I66" s="230">
        <v>4.3090000000000002</v>
      </c>
      <c r="J66" s="230"/>
      <c r="K66" s="230"/>
      <c r="L66" s="230"/>
      <c r="M66" s="230"/>
      <c r="N66" s="230"/>
      <c r="O66" s="230"/>
      <c r="P66" s="230"/>
      <c r="Q66" s="229">
        <f>R66+S66+T66+U66+V66+W66+X66+Y66</f>
        <v>19.361000000000001</v>
      </c>
      <c r="R66" s="230"/>
      <c r="S66" s="230"/>
      <c r="T66" s="230">
        <v>13.489000000000001</v>
      </c>
      <c r="U66" s="230"/>
      <c r="V66" s="230"/>
      <c r="W66" s="230"/>
      <c r="X66" s="230"/>
      <c r="Y66" s="230">
        <v>5.8719999999999999</v>
      </c>
      <c r="Z66" s="231" t="s">
        <v>182</v>
      </c>
      <c r="AA66" s="295" t="s">
        <v>264</v>
      </c>
      <c r="AB66" s="232" t="s">
        <v>235</v>
      </c>
      <c r="AC66" s="228">
        <v>35</v>
      </c>
      <c r="AD66" s="228">
        <v>19</v>
      </c>
      <c r="AE66" s="215" t="s">
        <v>240</v>
      </c>
    </row>
    <row r="67" spans="1:31" s="73" customFormat="1" ht="15" customHeight="1">
      <c r="A67" s="408"/>
      <c r="B67" s="409"/>
      <c r="C67" s="410"/>
      <c r="D67" s="389" t="s">
        <v>18</v>
      </c>
      <c r="E67" s="390"/>
      <c r="F67" s="390"/>
      <c r="G67" s="391"/>
      <c r="H67" s="233">
        <v>4.3090000000000002</v>
      </c>
      <c r="I67" s="233">
        <v>4.3090000000000002</v>
      </c>
      <c r="J67" s="233">
        <v>0</v>
      </c>
      <c r="K67" s="233">
        <v>0</v>
      </c>
      <c r="L67" s="233">
        <v>0</v>
      </c>
      <c r="M67" s="233">
        <v>0</v>
      </c>
      <c r="N67" s="233">
        <v>0</v>
      </c>
      <c r="O67" s="233">
        <v>0</v>
      </c>
      <c r="P67" s="233">
        <v>0</v>
      </c>
      <c r="Q67" s="233">
        <f>SUM(Q66)</f>
        <v>19.361000000000001</v>
      </c>
      <c r="R67" s="233">
        <v>0</v>
      </c>
      <c r="S67" s="233">
        <v>0</v>
      </c>
      <c r="T67" s="233">
        <v>13.489000000000001</v>
      </c>
      <c r="U67" s="233">
        <v>0</v>
      </c>
      <c r="V67" s="233">
        <v>0</v>
      </c>
      <c r="W67" s="233">
        <v>0</v>
      </c>
      <c r="X67" s="233">
        <v>0</v>
      </c>
      <c r="Y67" s="233">
        <v>5.8719999999999999</v>
      </c>
      <c r="Z67" s="380"/>
      <c r="AA67" s="380"/>
      <c r="AB67" s="380"/>
      <c r="AC67" s="380"/>
      <c r="AD67" s="380"/>
      <c r="AE67" s="381"/>
    </row>
    <row r="68" spans="1:31" s="73" customFormat="1" ht="15" customHeight="1">
      <c r="A68" s="406" t="s">
        <v>13</v>
      </c>
      <c r="B68" s="409" t="s">
        <v>14</v>
      </c>
      <c r="C68" s="410" t="s">
        <v>13</v>
      </c>
      <c r="D68" s="411" t="s">
        <v>26</v>
      </c>
      <c r="E68" s="413" t="s">
        <v>213</v>
      </c>
      <c r="F68" s="414"/>
      <c r="G68" s="221"/>
      <c r="H68" s="222"/>
      <c r="I68" s="222"/>
      <c r="J68" s="223"/>
      <c r="K68" s="223"/>
      <c r="L68" s="223"/>
      <c r="M68" s="223"/>
      <c r="N68" s="223"/>
      <c r="O68" s="223"/>
      <c r="P68" s="223"/>
      <c r="Q68" s="223"/>
      <c r="R68" s="223"/>
      <c r="S68" s="223"/>
      <c r="T68" s="223"/>
      <c r="U68" s="223"/>
      <c r="V68" s="223"/>
      <c r="W68" s="223"/>
      <c r="X68" s="223"/>
      <c r="Y68" s="223"/>
      <c r="Z68" s="221"/>
      <c r="AA68" s="293"/>
      <c r="AB68" s="224"/>
      <c r="AC68" s="225"/>
      <c r="AD68" s="225"/>
      <c r="AE68" s="224"/>
    </row>
    <row r="69" spans="1:31" s="73" customFormat="1" ht="24.75" customHeight="1">
      <c r="A69" s="407"/>
      <c r="B69" s="409"/>
      <c r="C69" s="410"/>
      <c r="D69" s="412"/>
      <c r="E69" s="226" t="s">
        <v>13</v>
      </c>
      <c r="F69" s="227" t="s">
        <v>214</v>
      </c>
      <c r="G69" s="228" t="s">
        <v>165</v>
      </c>
      <c r="H69" s="229">
        <v>1.5</v>
      </c>
      <c r="I69" s="230">
        <v>1.5</v>
      </c>
      <c r="J69" s="230"/>
      <c r="K69" s="230"/>
      <c r="L69" s="230"/>
      <c r="M69" s="230"/>
      <c r="N69" s="230"/>
      <c r="O69" s="230"/>
      <c r="P69" s="230"/>
      <c r="Q69" s="229">
        <v>3.1669999999999998</v>
      </c>
      <c r="R69" s="230">
        <v>1.667</v>
      </c>
      <c r="S69" s="230">
        <v>1.5</v>
      </c>
      <c r="T69" s="230"/>
      <c r="U69" s="230"/>
      <c r="V69" s="230"/>
      <c r="W69" s="230"/>
      <c r="X69" s="230"/>
      <c r="Y69" s="230"/>
      <c r="Z69" s="231" t="s">
        <v>182</v>
      </c>
      <c r="AA69" s="295" t="s">
        <v>247</v>
      </c>
      <c r="AB69" s="232" t="s">
        <v>235</v>
      </c>
      <c r="AC69" s="228">
        <v>3</v>
      </c>
      <c r="AD69" s="228">
        <v>3</v>
      </c>
      <c r="AE69" s="232"/>
    </row>
    <row r="70" spans="1:31" s="73" customFormat="1" ht="15" customHeight="1">
      <c r="A70" s="408"/>
      <c r="B70" s="409"/>
      <c r="C70" s="410"/>
      <c r="D70" s="389" t="s">
        <v>18</v>
      </c>
      <c r="E70" s="390"/>
      <c r="F70" s="390"/>
      <c r="G70" s="391"/>
      <c r="H70" s="233">
        <v>1.5</v>
      </c>
      <c r="I70" s="233">
        <v>1.5</v>
      </c>
      <c r="J70" s="233">
        <v>0</v>
      </c>
      <c r="K70" s="233">
        <v>0</v>
      </c>
      <c r="L70" s="233">
        <v>0</v>
      </c>
      <c r="M70" s="233">
        <v>0</v>
      </c>
      <c r="N70" s="233">
        <v>0</v>
      </c>
      <c r="O70" s="233">
        <v>0</v>
      </c>
      <c r="P70" s="233">
        <v>0</v>
      </c>
      <c r="Q70" s="233">
        <v>3.1669999999999998</v>
      </c>
      <c r="R70" s="233">
        <v>1.667</v>
      </c>
      <c r="S70" s="233">
        <v>1.5</v>
      </c>
      <c r="T70" s="233">
        <v>0</v>
      </c>
      <c r="U70" s="233">
        <v>0</v>
      </c>
      <c r="V70" s="233">
        <v>0</v>
      </c>
      <c r="W70" s="233">
        <v>0</v>
      </c>
      <c r="X70" s="233">
        <v>0</v>
      </c>
      <c r="Y70" s="233">
        <v>0</v>
      </c>
      <c r="Z70" s="380"/>
      <c r="AA70" s="380"/>
      <c r="AB70" s="380"/>
      <c r="AC70" s="380"/>
      <c r="AD70" s="380"/>
      <c r="AE70" s="381"/>
    </row>
    <row r="71" spans="1:31" s="73" customFormat="1" ht="15" customHeight="1">
      <c r="A71" s="216" t="s">
        <v>13</v>
      </c>
      <c r="B71" s="219" t="s">
        <v>14</v>
      </c>
      <c r="C71" s="270" t="s">
        <v>13</v>
      </c>
      <c r="D71" s="392" t="s">
        <v>19</v>
      </c>
      <c r="E71" s="393"/>
      <c r="F71" s="393"/>
      <c r="G71" s="271"/>
      <c r="H71" s="234">
        <f>SUM(H57+H61+H64+H67+H70)</f>
        <v>40.715000000000003</v>
      </c>
      <c r="I71" s="234">
        <f>SUM(I57+I61+I64+I67+I70)</f>
        <v>40.715000000000003</v>
      </c>
      <c r="J71" s="234">
        <f t="shared" ref="J71:P71" si="10">J41+J70</f>
        <v>0</v>
      </c>
      <c r="K71" s="234">
        <f t="shared" si="10"/>
        <v>0</v>
      </c>
      <c r="L71" s="234">
        <f t="shared" si="10"/>
        <v>0</v>
      </c>
      <c r="M71" s="234">
        <f t="shared" si="10"/>
        <v>0</v>
      </c>
      <c r="N71" s="234">
        <f t="shared" si="10"/>
        <v>0</v>
      </c>
      <c r="O71" s="234">
        <f t="shared" si="10"/>
        <v>0</v>
      </c>
      <c r="P71" s="234">
        <f t="shared" si="10"/>
        <v>0</v>
      </c>
      <c r="Q71" s="234">
        <f>SUM(Q57+Q61+Q64+Q67+Q70)</f>
        <v>67.254000000000005</v>
      </c>
      <c r="R71" s="234">
        <f>SUM(R57+R61+R64+R67+R70)</f>
        <v>27.418000000000003</v>
      </c>
      <c r="S71" s="234">
        <v>1.5</v>
      </c>
      <c r="T71" s="234">
        <f>SUM(T61+T64+T67+T70)</f>
        <v>24.706000000000003</v>
      </c>
      <c r="U71" s="234">
        <v>0</v>
      </c>
      <c r="V71" s="234">
        <v>0</v>
      </c>
      <c r="W71" s="234">
        <f>SUM(W57+W61+W64+W67+W70)</f>
        <v>7.758</v>
      </c>
      <c r="X71" s="234">
        <v>0</v>
      </c>
      <c r="Y71" s="234">
        <f>SUM(Y61+Y57+Y64+Y67+Y70)</f>
        <v>5.8719999999999999</v>
      </c>
      <c r="Z71" s="259"/>
      <c r="AA71" s="294"/>
      <c r="AB71" s="239"/>
      <c r="AC71" s="239"/>
      <c r="AD71" s="239"/>
      <c r="AE71" s="260"/>
    </row>
    <row r="72" spans="1:31" s="73" customFormat="1" ht="15" customHeight="1">
      <c r="A72" s="261" t="s">
        <v>13</v>
      </c>
      <c r="B72" s="219" t="s">
        <v>14</v>
      </c>
      <c r="C72" s="392" t="s">
        <v>21</v>
      </c>
      <c r="D72" s="393"/>
      <c r="E72" s="393"/>
      <c r="F72" s="393"/>
      <c r="G72" s="394"/>
      <c r="H72" s="234">
        <v>40.715000000000003</v>
      </c>
      <c r="I72" s="234">
        <v>40.715000000000003</v>
      </c>
      <c r="J72" s="234">
        <v>0</v>
      </c>
      <c r="K72" s="234">
        <v>0</v>
      </c>
      <c r="L72" s="234">
        <v>0</v>
      </c>
      <c r="M72" s="234">
        <v>0</v>
      </c>
      <c r="N72" s="234">
        <v>0</v>
      </c>
      <c r="O72" s="234">
        <v>0</v>
      </c>
      <c r="P72" s="234">
        <v>0</v>
      </c>
      <c r="Q72" s="234">
        <v>67.254000000000005</v>
      </c>
      <c r="R72" s="234">
        <v>27.417999999999999</v>
      </c>
      <c r="S72" s="234">
        <v>1.5</v>
      </c>
      <c r="T72" s="234">
        <v>24.706</v>
      </c>
      <c r="U72" s="234">
        <v>0</v>
      </c>
      <c r="V72" s="234">
        <v>0</v>
      </c>
      <c r="W72" s="234">
        <f>SUM(W57+W61+W64+W67+W70)</f>
        <v>7.758</v>
      </c>
      <c r="X72" s="234">
        <v>0</v>
      </c>
      <c r="Y72" s="234">
        <v>5.8719999999999999</v>
      </c>
      <c r="Z72" s="259"/>
      <c r="AA72" s="294"/>
      <c r="AB72" s="239"/>
      <c r="AC72" s="239"/>
      <c r="AD72" s="239"/>
      <c r="AE72" s="260"/>
    </row>
    <row r="73" spans="1:31" s="73" customFormat="1" ht="15" customHeight="1">
      <c r="A73" s="217" t="s">
        <v>13</v>
      </c>
      <c r="B73" s="218" t="s">
        <v>15</v>
      </c>
      <c r="C73" s="385" t="s">
        <v>215</v>
      </c>
      <c r="D73" s="385"/>
      <c r="E73" s="385"/>
      <c r="F73" s="385"/>
      <c r="G73" s="385"/>
      <c r="H73" s="385"/>
      <c r="I73" s="385"/>
      <c r="J73" s="385"/>
      <c r="K73" s="385"/>
      <c r="L73" s="385"/>
      <c r="M73" s="385"/>
      <c r="N73" s="385"/>
      <c r="O73" s="385"/>
      <c r="P73" s="385"/>
      <c r="Q73" s="385"/>
      <c r="R73" s="385"/>
      <c r="S73" s="385"/>
      <c r="T73" s="385"/>
      <c r="U73" s="385"/>
      <c r="V73" s="385"/>
      <c r="W73" s="385"/>
      <c r="X73" s="385"/>
      <c r="Y73" s="385"/>
      <c r="Z73" s="385"/>
      <c r="AA73" s="385"/>
      <c r="AB73" s="385"/>
      <c r="AC73" s="385"/>
      <c r="AD73" s="385"/>
      <c r="AE73" s="385"/>
    </row>
    <row r="74" spans="1:31" s="73" customFormat="1" ht="15" customHeight="1">
      <c r="A74" s="217" t="s">
        <v>13</v>
      </c>
      <c r="B74" s="219" t="s">
        <v>15</v>
      </c>
      <c r="C74" s="220" t="s">
        <v>13</v>
      </c>
      <c r="D74" s="395" t="s">
        <v>216</v>
      </c>
      <c r="E74" s="395"/>
      <c r="F74" s="395"/>
      <c r="G74" s="395"/>
      <c r="H74" s="395"/>
      <c r="I74" s="395"/>
      <c r="J74" s="395"/>
      <c r="K74" s="395"/>
      <c r="L74" s="395"/>
      <c r="M74" s="395"/>
      <c r="N74" s="395"/>
      <c r="O74" s="395"/>
      <c r="P74" s="395"/>
      <c r="Q74" s="395"/>
      <c r="R74" s="395"/>
      <c r="S74" s="395"/>
      <c r="T74" s="395"/>
      <c r="U74" s="395"/>
      <c r="V74" s="395"/>
      <c r="W74" s="395"/>
      <c r="X74" s="395"/>
      <c r="Y74" s="395"/>
      <c r="Z74" s="395"/>
      <c r="AA74" s="395"/>
      <c r="AB74" s="395"/>
      <c r="AC74" s="395"/>
      <c r="AD74" s="395"/>
      <c r="AE74" s="395"/>
    </row>
    <row r="75" spans="1:31" s="73" customFormat="1" ht="15" customHeight="1">
      <c r="A75" s="406" t="s">
        <v>13</v>
      </c>
      <c r="B75" s="409" t="s">
        <v>15</v>
      </c>
      <c r="C75" s="410" t="s">
        <v>13</v>
      </c>
      <c r="D75" s="411" t="s">
        <v>13</v>
      </c>
      <c r="E75" s="413" t="s">
        <v>217</v>
      </c>
      <c r="F75" s="414"/>
      <c r="G75" s="221"/>
      <c r="H75" s="222"/>
      <c r="I75" s="222"/>
      <c r="J75" s="223"/>
      <c r="K75" s="223"/>
      <c r="L75" s="223"/>
      <c r="M75" s="223"/>
      <c r="N75" s="223"/>
      <c r="O75" s="223"/>
      <c r="P75" s="223"/>
      <c r="Q75" s="223"/>
      <c r="R75" s="223"/>
      <c r="S75" s="223"/>
      <c r="T75" s="223"/>
      <c r="U75" s="223"/>
      <c r="V75" s="223"/>
      <c r="W75" s="223"/>
      <c r="X75" s="223"/>
      <c r="Y75" s="223"/>
      <c r="Z75" s="221"/>
      <c r="AA75" s="293"/>
      <c r="AB75" s="224"/>
      <c r="AC75" s="225"/>
      <c r="AD75" s="225"/>
      <c r="AE75" s="224"/>
    </row>
    <row r="76" spans="1:31" s="73" customFormat="1" ht="28.5" customHeight="1">
      <c r="A76" s="407"/>
      <c r="B76" s="409"/>
      <c r="C76" s="410"/>
      <c r="D76" s="412"/>
      <c r="E76" s="226" t="s">
        <v>13</v>
      </c>
      <c r="F76" s="227" t="s">
        <v>218</v>
      </c>
      <c r="G76" s="228" t="s">
        <v>163</v>
      </c>
      <c r="H76" s="229">
        <v>11.6</v>
      </c>
      <c r="I76" s="230">
        <v>11.6</v>
      </c>
      <c r="J76" s="230"/>
      <c r="K76" s="230"/>
      <c r="L76" s="230"/>
      <c r="M76" s="230"/>
      <c r="N76" s="230"/>
      <c r="O76" s="230"/>
      <c r="P76" s="230"/>
      <c r="Q76" s="229">
        <f>R76+S76+T76+U76+V76+W76+X76+Y76</f>
        <v>12.327</v>
      </c>
      <c r="R76" s="230">
        <v>0.72699999999999998</v>
      </c>
      <c r="S76" s="230"/>
      <c r="T76" s="230"/>
      <c r="U76" s="230"/>
      <c r="V76" s="230"/>
      <c r="W76" s="230">
        <v>11.6</v>
      </c>
      <c r="X76" s="230"/>
      <c r="Y76" s="230"/>
      <c r="Z76" s="231" t="s">
        <v>182</v>
      </c>
      <c r="AA76" s="295" t="s">
        <v>265</v>
      </c>
      <c r="AB76" s="232" t="s">
        <v>235</v>
      </c>
      <c r="AC76" s="228">
        <v>2</v>
      </c>
      <c r="AD76" s="228">
        <v>2</v>
      </c>
      <c r="AE76" s="215" t="s">
        <v>239</v>
      </c>
    </row>
    <row r="77" spans="1:31" s="73" customFormat="1" ht="15" customHeight="1">
      <c r="A77" s="408"/>
      <c r="B77" s="409"/>
      <c r="C77" s="410"/>
      <c r="D77" s="389" t="s">
        <v>18</v>
      </c>
      <c r="E77" s="390"/>
      <c r="F77" s="390"/>
      <c r="G77" s="391"/>
      <c r="H77" s="233">
        <v>11.6</v>
      </c>
      <c r="I77" s="233">
        <v>11.6</v>
      </c>
      <c r="J77" s="233">
        <v>0</v>
      </c>
      <c r="K77" s="233">
        <v>0</v>
      </c>
      <c r="L77" s="233">
        <v>0</v>
      </c>
      <c r="M77" s="233">
        <v>0</v>
      </c>
      <c r="N77" s="233">
        <v>0</v>
      </c>
      <c r="O77" s="233">
        <v>0</v>
      </c>
      <c r="P77" s="233">
        <v>0</v>
      </c>
      <c r="Q77" s="233">
        <v>12.327</v>
      </c>
      <c r="R77" s="233">
        <v>0.72699999999999998</v>
      </c>
      <c r="S77" s="233">
        <v>0</v>
      </c>
      <c r="T77" s="233">
        <v>0</v>
      </c>
      <c r="U77" s="233">
        <v>0</v>
      </c>
      <c r="V77" s="233">
        <v>0</v>
      </c>
      <c r="W77" s="233">
        <f>SUM(W76)</f>
        <v>11.6</v>
      </c>
      <c r="X77" s="233">
        <v>0</v>
      </c>
      <c r="Y77" s="233">
        <v>0</v>
      </c>
      <c r="Z77" s="380"/>
      <c r="AA77" s="380"/>
      <c r="AB77" s="380"/>
      <c r="AC77" s="380"/>
      <c r="AD77" s="380"/>
      <c r="AE77" s="381"/>
    </row>
    <row r="78" spans="1:31" s="73" customFormat="1" ht="15" customHeight="1">
      <c r="A78" s="216" t="s">
        <v>13</v>
      </c>
      <c r="B78" s="219" t="s">
        <v>15</v>
      </c>
      <c r="C78" s="270" t="s">
        <v>13</v>
      </c>
      <c r="D78" s="392" t="s">
        <v>19</v>
      </c>
      <c r="E78" s="393"/>
      <c r="F78" s="393"/>
      <c r="G78" s="271"/>
      <c r="H78" s="234">
        <v>11.6</v>
      </c>
      <c r="I78" s="234">
        <v>11.6</v>
      </c>
      <c r="J78" s="234">
        <f t="shared" ref="J78:P78" si="11">J48+J77</f>
        <v>0</v>
      </c>
      <c r="K78" s="234">
        <f t="shared" si="11"/>
        <v>0</v>
      </c>
      <c r="L78" s="234">
        <f t="shared" si="11"/>
        <v>0</v>
      </c>
      <c r="M78" s="234">
        <f t="shared" si="11"/>
        <v>0</v>
      </c>
      <c r="N78" s="234">
        <f t="shared" si="11"/>
        <v>0</v>
      </c>
      <c r="O78" s="234">
        <f t="shared" si="11"/>
        <v>0</v>
      </c>
      <c r="P78" s="234">
        <f t="shared" si="11"/>
        <v>0</v>
      </c>
      <c r="Q78" s="234">
        <v>12.327</v>
      </c>
      <c r="R78" s="234">
        <f t="shared" ref="R78:Y78" si="12">R48+R77</f>
        <v>0.72699999999999998</v>
      </c>
      <c r="S78" s="234">
        <f t="shared" si="12"/>
        <v>0</v>
      </c>
      <c r="T78" s="234">
        <f t="shared" si="12"/>
        <v>0</v>
      </c>
      <c r="U78" s="234">
        <f t="shared" si="12"/>
        <v>0</v>
      </c>
      <c r="V78" s="234">
        <f t="shared" si="12"/>
        <v>0</v>
      </c>
      <c r="W78" s="234">
        <f t="shared" si="12"/>
        <v>11.6</v>
      </c>
      <c r="X78" s="234">
        <f t="shared" si="12"/>
        <v>0</v>
      </c>
      <c r="Y78" s="234">
        <f t="shared" si="12"/>
        <v>0</v>
      </c>
      <c r="Z78" s="259"/>
      <c r="AA78" s="294"/>
      <c r="AB78" s="239"/>
      <c r="AC78" s="239"/>
      <c r="AD78" s="239"/>
      <c r="AE78" s="260"/>
    </row>
    <row r="79" spans="1:31" s="73" customFormat="1" ht="15" customHeight="1">
      <c r="A79" s="261" t="s">
        <v>13</v>
      </c>
      <c r="B79" s="219" t="s">
        <v>15</v>
      </c>
      <c r="C79" s="392" t="s">
        <v>21</v>
      </c>
      <c r="D79" s="393"/>
      <c r="E79" s="393"/>
      <c r="F79" s="393"/>
      <c r="G79" s="394"/>
      <c r="H79" s="234">
        <v>11.6</v>
      </c>
      <c r="I79" s="234">
        <v>11.6</v>
      </c>
      <c r="J79" s="234">
        <v>0</v>
      </c>
      <c r="K79" s="234">
        <v>0</v>
      </c>
      <c r="L79" s="234">
        <v>0</v>
      </c>
      <c r="M79" s="234">
        <v>0</v>
      </c>
      <c r="N79" s="234">
        <v>0</v>
      </c>
      <c r="O79" s="234">
        <v>0</v>
      </c>
      <c r="P79" s="234">
        <v>0</v>
      </c>
      <c r="Q79" s="234">
        <v>12.327</v>
      </c>
      <c r="R79" s="234">
        <v>0.72699999999999998</v>
      </c>
      <c r="S79" s="234">
        <v>0</v>
      </c>
      <c r="T79" s="234">
        <v>0</v>
      </c>
      <c r="U79" s="234">
        <v>0</v>
      </c>
      <c r="V79" s="234">
        <v>0</v>
      </c>
      <c r="W79" s="234">
        <v>11.6</v>
      </c>
      <c r="X79" s="234">
        <v>0</v>
      </c>
      <c r="Y79" s="234">
        <v>0</v>
      </c>
      <c r="Z79" s="259"/>
      <c r="AA79" s="294"/>
      <c r="AB79" s="239"/>
      <c r="AC79" s="239"/>
      <c r="AD79" s="239"/>
      <c r="AE79" s="260"/>
    </row>
    <row r="80" spans="1:31" s="73" customFormat="1" ht="15" customHeight="1">
      <c r="A80" s="217" t="s">
        <v>13</v>
      </c>
      <c r="B80" s="218" t="s">
        <v>16</v>
      </c>
      <c r="C80" s="385" t="s">
        <v>219</v>
      </c>
      <c r="D80" s="385"/>
      <c r="E80" s="385"/>
      <c r="F80" s="385"/>
      <c r="G80" s="385"/>
      <c r="H80" s="385"/>
      <c r="I80" s="385"/>
      <c r="J80" s="385"/>
      <c r="K80" s="385"/>
      <c r="L80" s="385"/>
      <c r="M80" s="385"/>
      <c r="N80" s="385"/>
      <c r="O80" s="385"/>
      <c r="P80" s="385"/>
      <c r="Q80" s="385"/>
      <c r="R80" s="385"/>
      <c r="S80" s="385"/>
      <c r="T80" s="385"/>
      <c r="U80" s="385"/>
      <c r="V80" s="385"/>
      <c r="W80" s="385"/>
      <c r="X80" s="385"/>
      <c r="Y80" s="385"/>
      <c r="Z80" s="385"/>
      <c r="AA80" s="385"/>
      <c r="AB80" s="385"/>
      <c r="AC80" s="385"/>
      <c r="AD80" s="385"/>
      <c r="AE80" s="385"/>
    </row>
    <row r="81" spans="1:31" s="73" customFormat="1" ht="15" customHeight="1">
      <c r="A81" s="217" t="s">
        <v>13</v>
      </c>
      <c r="B81" s="219" t="s">
        <v>16</v>
      </c>
      <c r="C81" s="220" t="s">
        <v>13</v>
      </c>
      <c r="D81" s="395" t="s">
        <v>220</v>
      </c>
      <c r="E81" s="395"/>
      <c r="F81" s="395"/>
      <c r="G81" s="395"/>
      <c r="H81" s="395"/>
      <c r="I81" s="395"/>
      <c r="J81" s="395"/>
      <c r="K81" s="395"/>
      <c r="L81" s="395"/>
      <c r="M81" s="395"/>
      <c r="N81" s="395"/>
      <c r="O81" s="395"/>
      <c r="P81" s="395"/>
      <c r="Q81" s="395"/>
      <c r="R81" s="395"/>
      <c r="S81" s="395"/>
      <c r="T81" s="395"/>
      <c r="U81" s="395"/>
      <c r="V81" s="395"/>
      <c r="W81" s="395"/>
      <c r="X81" s="395"/>
      <c r="Y81" s="395"/>
      <c r="Z81" s="395"/>
      <c r="AA81" s="395"/>
      <c r="AB81" s="395"/>
      <c r="AC81" s="395"/>
      <c r="AD81" s="395"/>
      <c r="AE81" s="395"/>
    </row>
    <row r="82" spans="1:31" s="73" customFormat="1" ht="15" customHeight="1">
      <c r="A82" s="406" t="s">
        <v>13</v>
      </c>
      <c r="B82" s="409" t="s">
        <v>16</v>
      </c>
      <c r="C82" s="410" t="s">
        <v>13</v>
      </c>
      <c r="D82" s="411" t="s">
        <v>13</v>
      </c>
      <c r="E82" s="413" t="s">
        <v>221</v>
      </c>
      <c r="F82" s="414"/>
      <c r="G82" s="221"/>
      <c r="H82" s="222"/>
      <c r="I82" s="222"/>
      <c r="J82" s="223"/>
      <c r="K82" s="223"/>
      <c r="L82" s="223"/>
      <c r="M82" s="223"/>
      <c r="N82" s="223"/>
      <c r="O82" s="223"/>
      <c r="P82" s="223"/>
      <c r="Q82" s="223"/>
      <c r="R82" s="223"/>
      <c r="S82" s="223"/>
      <c r="T82" s="223"/>
      <c r="U82" s="223"/>
      <c r="V82" s="223"/>
      <c r="W82" s="223"/>
      <c r="X82" s="223"/>
      <c r="Y82" s="223"/>
      <c r="Z82" s="221"/>
      <c r="AA82" s="293"/>
      <c r="AB82" s="224"/>
      <c r="AC82" s="225"/>
      <c r="AD82" s="225"/>
      <c r="AE82" s="224"/>
    </row>
    <row r="83" spans="1:31" s="73" customFormat="1" ht="24" customHeight="1">
      <c r="A83" s="407"/>
      <c r="B83" s="409"/>
      <c r="C83" s="410"/>
      <c r="D83" s="412"/>
      <c r="E83" s="226" t="s">
        <v>13</v>
      </c>
      <c r="F83" s="227" t="s">
        <v>222</v>
      </c>
      <c r="G83" s="224"/>
      <c r="H83" s="262"/>
      <c r="I83" s="262"/>
      <c r="J83" s="263"/>
      <c r="K83" s="263"/>
      <c r="L83" s="263"/>
      <c r="M83" s="263"/>
      <c r="N83" s="263"/>
      <c r="O83" s="263"/>
      <c r="P83" s="263"/>
      <c r="Q83" s="263"/>
      <c r="R83" s="263"/>
      <c r="S83" s="263"/>
      <c r="T83" s="263"/>
      <c r="U83" s="263"/>
      <c r="V83" s="263"/>
      <c r="W83" s="263"/>
      <c r="X83" s="263"/>
      <c r="Y83" s="263"/>
      <c r="Z83" s="231" t="s">
        <v>182</v>
      </c>
      <c r="AA83" s="297" t="s">
        <v>266</v>
      </c>
      <c r="AB83" s="227" t="s">
        <v>235</v>
      </c>
      <c r="AC83" s="265">
        <v>125</v>
      </c>
      <c r="AD83" s="265">
        <v>482</v>
      </c>
      <c r="AE83" s="224"/>
    </row>
    <row r="84" spans="1:31" s="73" customFormat="1" ht="23.25" customHeight="1">
      <c r="A84" s="407"/>
      <c r="B84" s="409"/>
      <c r="C84" s="410"/>
      <c r="D84" s="412"/>
      <c r="E84" s="226" t="s">
        <v>14</v>
      </c>
      <c r="F84" s="227" t="s">
        <v>223</v>
      </c>
      <c r="G84" s="224"/>
      <c r="H84" s="262"/>
      <c r="I84" s="262"/>
      <c r="J84" s="263"/>
      <c r="K84" s="263"/>
      <c r="L84" s="263"/>
      <c r="M84" s="263"/>
      <c r="N84" s="263"/>
      <c r="O84" s="263"/>
      <c r="P84" s="263"/>
      <c r="Q84" s="263"/>
      <c r="R84" s="263"/>
      <c r="S84" s="263"/>
      <c r="T84" s="263"/>
      <c r="U84" s="263"/>
      <c r="V84" s="263"/>
      <c r="W84" s="263"/>
      <c r="X84" s="263"/>
      <c r="Y84" s="263"/>
      <c r="Z84" s="231" t="s">
        <v>182</v>
      </c>
      <c r="AA84" s="297" t="s">
        <v>267</v>
      </c>
      <c r="AB84" s="227" t="s">
        <v>235</v>
      </c>
      <c r="AC84" s="265">
        <v>16</v>
      </c>
      <c r="AD84" s="265">
        <v>31</v>
      </c>
      <c r="AE84" s="224"/>
    </row>
    <row r="85" spans="1:31" s="73" customFormat="1" ht="48">
      <c r="A85" s="407"/>
      <c r="B85" s="409"/>
      <c r="C85" s="410"/>
      <c r="D85" s="412"/>
      <c r="E85" s="226" t="s">
        <v>15</v>
      </c>
      <c r="F85" s="227" t="s">
        <v>224</v>
      </c>
      <c r="G85" s="224"/>
      <c r="H85" s="262"/>
      <c r="I85" s="262"/>
      <c r="J85" s="263"/>
      <c r="K85" s="263"/>
      <c r="L85" s="263"/>
      <c r="M85" s="263"/>
      <c r="N85" s="263"/>
      <c r="O85" s="263"/>
      <c r="P85" s="263"/>
      <c r="Q85" s="263"/>
      <c r="R85" s="263"/>
      <c r="S85" s="263"/>
      <c r="T85" s="263"/>
      <c r="U85" s="263"/>
      <c r="V85" s="263"/>
      <c r="W85" s="263"/>
      <c r="X85" s="263"/>
      <c r="Y85" s="263"/>
      <c r="Z85" s="231" t="s">
        <v>182</v>
      </c>
      <c r="AA85" s="297" t="s">
        <v>268</v>
      </c>
      <c r="AB85" s="227" t="s">
        <v>235</v>
      </c>
      <c r="AC85" s="265">
        <v>260</v>
      </c>
      <c r="AD85" s="265">
        <v>359</v>
      </c>
      <c r="AE85" s="224"/>
    </row>
    <row r="86" spans="1:31" s="73" customFormat="1" ht="36">
      <c r="A86" s="407"/>
      <c r="B86" s="409"/>
      <c r="C86" s="410"/>
      <c r="D86" s="412"/>
      <c r="E86" s="226" t="s">
        <v>16</v>
      </c>
      <c r="F86" s="227" t="s">
        <v>225</v>
      </c>
      <c r="G86" s="228"/>
      <c r="H86" s="229"/>
      <c r="I86" s="230"/>
      <c r="J86" s="230"/>
      <c r="K86" s="230"/>
      <c r="L86" s="230"/>
      <c r="M86" s="230"/>
      <c r="N86" s="230"/>
      <c r="O86" s="230"/>
      <c r="P86" s="230"/>
      <c r="Q86" s="229">
        <f>R86+S86+T86+U86+V86+W86+X86+Y86</f>
        <v>0</v>
      </c>
      <c r="R86" s="230"/>
      <c r="S86" s="230"/>
      <c r="T86" s="230"/>
      <c r="U86" s="230"/>
      <c r="V86" s="230"/>
      <c r="W86" s="230"/>
      <c r="X86" s="230"/>
      <c r="Y86" s="230"/>
      <c r="Z86" s="231" t="s">
        <v>182</v>
      </c>
      <c r="AA86" s="295" t="s">
        <v>267</v>
      </c>
      <c r="AB86" s="232" t="s">
        <v>235</v>
      </c>
      <c r="AC86" s="228">
        <v>7</v>
      </c>
      <c r="AD86" s="228">
        <v>8</v>
      </c>
      <c r="AE86" s="232"/>
    </row>
    <row r="87" spans="1:31" s="73" customFormat="1" ht="22.5" customHeight="1">
      <c r="A87" s="407"/>
      <c r="B87" s="409"/>
      <c r="C87" s="410"/>
      <c r="D87" s="412"/>
      <c r="E87" s="226" t="s">
        <v>26</v>
      </c>
      <c r="F87" s="227" t="s">
        <v>226</v>
      </c>
      <c r="G87" s="228"/>
      <c r="H87" s="229"/>
      <c r="I87" s="230"/>
      <c r="J87" s="230"/>
      <c r="K87" s="230"/>
      <c r="L87" s="230"/>
      <c r="M87" s="230"/>
      <c r="N87" s="230"/>
      <c r="O87" s="230"/>
      <c r="P87" s="230"/>
      <c r="Q87" s="229">
        <f>R87+S87+T87+U87+V87+W87+X87+Y87</f>
        <v>0</v>
      </c>
      <c r="R87" s="230"/>
      <c r="S87" s="230"/>
      <c r="T87" s="230"/>
      <c r="U87" s="230"/>
      <c r="V87" s="230"/>
      <c r="W87" s="230"/>
      <c r="X87" s="230"/>
      <c r="Y87" s="230"/>
      <c r="Z87" s="231" t="s">
        <v>182</v>
      </c>
      <c r="AA87" s="295" t="s">
        <v>248</v>
      </c>
      <c r="AB87" s="232" t="s">
        <v>235</v>
      </c>
      <c r="AC87" s="228">
        <v>120</v>
      </c>
      <c r="AD87" s="228">
        <v>89</v>
      </c>
      <c r="AE87" s="232"/>
    </row>
    <row r="88" spans="1:31" s="73" customFormat="1" ht="15" customHeight="1">
      <c r="A88" s="408"/>
      <c r="B88" s="409"/>
      <c r="C88" s="410"/>
      <c r="D88" s="389" t="s">
        <v>18</v>
      </c>
      <c r="E88" s="390"/>
      <c r="F88" s="390"/>
      <c r="G88" s="391"/>
      <c r="H88" s="233">
        <v>0</v>
      </c>
      <c r="I88" s="233">
        <v>0</v>
      </c>
      <c r="J88" s="233">
        <v>0</v>
      </c>
      <c r="K88" s="233">
        <v>0</v>
      </c>
      <c r="L88" s="233">
        <v>0</v>
      </c>
      <c r="M88" s="233">
        <v>0</v>
      </c>
      <c r="N88" s="233">
        <v>0</v>
      </c>
      <c r="O88" s="233">
        <v>0</v>
      </c>
      <c r="P88" s="233">
        <v>0</v>
      </c>
      <c r="Q88" s="233">
        <v>0</v>
      </c>
      <c r="R88" s="233">
        <v>0</v>
      </c>
      <c r="S88" s="233">
        <v>0</v>
      </c>
      <c r="T88" s="233">
        <v>0</v>
      </c>
      <c r="U88" s="233">
        <v>0</v>
      </c>
      <c r="V88" s="233">
        <v>0</v>
      </c>
      <c r="W88" s="233">
        <v>0</v>
      </c>
      <c r="X88" s="233">
        <v>0</v>
      </c>
      <c r="Y88" s="233">
        <v>0</v>
      </c>
      <c r="Z88" s="380"/>
      <c r="AA88" s="380"/>
      <c r="AB88" s="380"/>
      <c r="AC88" s="380"/>
      <c r="AD88" s="380"/>
      <c r="AE88" s="381"/>
    </row>
    <row r="89" spans="1:31" s="73" customFormat="1" ht="15" customHeight="1">
      <c r="A89" s="216" t="s">
        <v>13</v>
      </c>
      <c r="B89" s="219" t="s">
        <v>16</v>
      </c>
      <c r="C89" s="270" t="s">
        <v>13</v>
      </c>
      <c r="D89" s="392" t="s">
        <v>19</v>
      </c>
      <c r="E89" s="393"/>
      <c r="F89" s="393"/>
      <c r="G89" s="272"/>
      <c r="H89" s="234">
        <v>0</v>
      </c>
      <c r="I89" s="234">
        <v>0</v>
      </c>
      <c r="J89" s="234">
        <v>0</v>
      </c>
      <c r="K89" s="234">
        <v>0</v>
      </c>
      <c r="L89" s="234">
        <v>0</v>
      </c>
      <c r="M89" s="234">
        <v>0</v>
      </c>
      <c r="N89" s="234">
        <v>0</v>
      </c>
      <c r="O89" s="234">
        <v>0</v>
      </c>
      <c r="P89" s="234">
        <f>P59+P88</f>
        <v>0</v>
      </c>
      <c r="Q89" s="234">
        <v>0</v>
      </c>
      <c r="R89" s="234">
        <v>0</v>
      </c>
      <c r="S89" s="234">
        <v>0</v>
      </c>
      <c r="T89" s="234">
        <v>0</v>
      </c>
      <c r="U89" s="234">
        <v>0</v>
      </c>
      <c r="V89" s="234">
        <v>0</v>
      </c>
      <c r="W89" s="234">
        <v>0</v>
      </c>
      <c r="X89" s="234">
        <v>0</v>
      </c>
      <c r="Y89" s="234">
        <v>0</v>
      </c>
      <c r="Z89" s="259"/>
      <c r="AA89" s="294"/>
      <c r="AB89" s="239"/>
      <c r="AC89" s="239"/>
      <c r="AD89" s="239"/>
      <c r="AE89" s="260"/>
    </row>
    <row r="90" spans="1:31" s="73" customFormat="1" ht="15" customHeight="1">
      <c r="A90" s="261" t="s">
        <v>13</v>
      </c>
      <c r="B90" s="219" t="s">
        <v>16</v>
      </c>
      <c r="C90" s="392" t="s">
        <v>21</v>
      </c>
      <c r="D90" s="393"/>
      <c r="E90" s="393"/>
      <c r="F90" s="393"/>
      <c r="G90" s="394"/>
      <c r="H90" s="234">
        <f>SUM(H55+H89)</f>
        <v>0</v>
      </c>
      <c r="I90" s="234">
        <v>0</v>
      </c>
      <c r="J90" s="234">
        <v>0</v>
      </c>
      <c r="K90" s="234">
        <v>0</v>
      </c>
      <c r="L90" s="234">
        <v>0</v>
      </c>
      <c r="M90" s="234">
        <v>0</v>
      </c>
      <c r="N90" s="234">
        <v>0</v>
      </c>
      <c r="O90" s="234">
        <v>0</v>
      </c>
      <c r="P90" s="234">
        <v>0</v>
      </c>
      <c r="Q90" s="234">
        <v>0</v>
      </c>
      <c r="R90" s="234">
        <v>0</v>
      </c>
      <c r="S90" s="234">
        <v>0</v>
      </c>
      <c r="T90" s="234">
        <v>0</v>
      </c>
      <c r="U90" s="234">
        <v>0</v>
      </c>
      <c r="V90" s="234">
        <v>0</v>
      </c>
      <c r="W90" s="234">
        <v>0</v>
      </c>
      <c r="X90" s="234">
        <v>0</v>
      </c>
      <c r="Y90" s="234">
        <v>0</v>
      </c>
      <c r="Z90" s="259"/>
      <c r="AA90" s="294"/>
      <c r="AB90" s="239"/>
      <c r="AC90" s="239"/>
      <c r="AD90" s="239"/>
      <c r="AE90" s="260"/>
    </row>
    <row r="91" spans="1:31" s="73" customFormat="1" ht="15" customHeight="1">
      <c r="A91" s="216" t="s">
        <v>13</v>
      </c>
      <c r="B91" s="371" t="s">
        <v>20</v>
      </c>
      <c r="C91" s="372"/>
      <c r="D91" s="372"/>
      <c r="E91" s="372"/>
      <c r="F91" s="372"/>
      <c r="G91" s="373"/>
      <c r="H91" s="266">
        <f>H53+SUM(H52+H72+H79)</f>
        <v>135.715</v>
      </c>
      <c r="I91" s="266">
        <f>I53+SUM(I52+I72+I79)</f>
        <v>135.715</v>
      </c>
      <c r="J91" s="266">
        <f t="shared" ref="J91:X91" si="13">J53</f>
        <v>0</v>
      </c>
      <c r="K91" s="266">
        <f t="shared" si="13"/>
        <v>0</v>
      </c>
      <c r="L91" s="266">
        <f t="shared" si="13"/>
        <v>0</v>
      </c>
      <c r="M91" s="266">
        <f t="shared" si="13"/>
        <v>0</v>
      </c>
      <c r="N91" s="266">
        <f t="shared" si="13"/>
        <v>0</v>
      </c>
      <c r="O91" s="266">
        <f t="shared" si="13"/>
        <v>0</v>
      </c>
      <c r="P91" s="266">
        <f t="shared" si="13"/>
        <v>0</v>
      </c>
      <c r="Q91" s="266">
        <f>Q53+SUM(Q52+Q72+Q79)</f>
        <v>176.89499999999998</v>
      </c>
      <c r="R91" s="266">
        <f>R53+SUM(R52+R72+R79)</f>
        <v>120.31199999999998</v>
      </c>
      <c r="S91" s="266">
        <f>S53+SUM(S52+S72+S79)</f>
        <v>1.5</v>
      </c>
      <c r="T91" s="266">
        <f>T53+SUM(T52+T72+T79)</f>
        <v>25.233999999999998</v>
      </c>
      <c r="U91" s="266">
        <f t="shared" si="13"/>
        <v>0</v>
      </c>
      <c r="V91" s="266">
        <f t="shared" si="13"/>
        <v>0</v>
      </c>
      <c r="W91" s="266">
        <f>W53+SUM(W52+W72+W79+W90)</f>
        <v>19.358000000000001</v>
      </c>
      <c r="X91" s="266">
        <f t="shared" si="13"/>
        <v>0</v>
      </c>
      <c r="Y91" s="266">
        <f>SUM(Y52+Y72+Y79)</f>
        <v>10.233000000000001</v>
      </c>
      <c r="Z91" s="374"/>
      <c r="AA91" s="375"/>
      <c r="AB91" s="375"/>
      <c r="AC91" s="375"/>
      <c r="AD91" s="375"/>
      <c r="AE91" s="376"/>
    </row>
    <row r="92" spans="1:31" s="73" customFormat="1" ht="9.75" customHeight="1">
      <c r="B92" s="364"/>
      <c r="C92" s="364"/>
      <c r="D92" s="364"/>
      <c r="E92" s="364"/>
      <c r="F92" s="364"/>
      <c r="G92" s="364"/>
      <c r="H92" s="364"/>
      <c r="I92" s="364"/>
      <c r="J92" s="364"/>
      <c r="K92" s="364"/>
      <c r="L92" s="364"/>
      <c r="M92" s="364"/>
      <c r="N92" s="364"/>
      <c r="O92" s="364"/>
      <c r="P92" s="364"/>
      <c r="Q92" s="364"/>
      <c r="R92" s="364"/>
      <c r="S92" s="364"/>
      <c r="T92" s="364"/>
      <c r="U92" s="364"/>
      <c r="V92" s="364"/>
      <c r="W92" s="364"/>
      <c r="X92" s="364"/>
      <c r="Y92" s="364"/>
      <c r="Z92" s="364"/>
      <c r="AA92" s="299"/>
      <c r="AC92" s="213"/>
      <c r="AD92" s="213"/>
    </row>
    <row r="93" spans="1:31" ht="12.75" customHeight="1">
      <c r="Z93" s="209"/>
    </row>
    <row r="94" spans="1:31" ht="54" customHeight="1">
      <c r="B94" s="315" t="s">
        <v>172</v>
      </c>
      <c r="C94" s="315"/>
      <c r="D94" s="315"/>
      <c r="E94" s="315"/>
      <c r="F94" s="315"/>
      <c r="G94" s="315"/>
      <c r="H94" s="315"/>
      <c r="I94" s="315"/>
      <c r="J94" s="315"/>
      <c r="K94" s="315"/>
      <c r="L94" s="315"/>
      <c r="M94" s="315"/>
      <c r="N94" s="315"/>
      <c r="O94" s="315"/>
      <c r="P94" s="315"/>
      <c r="Q94" s="315"/>
      <c r="R94" s="315"/>
      <c r="S94" s="315"/>
      <c r="T94" s="315"/>
      <c r="U94" s="315"/>
      <c r="V94" s="315"/>
      <c r="W94" s="315"/>
      <c r="X94" s="315"/>
      <c r="Y94" s="315"/>
      <c r="Z94" s="315"/>
      <c r="AA94" s="315"/>
      <c r="AB94" s="315"/>
      <c r="AC94" s="315"/>
      <c r="AD94" s="315"/>
      <c r="AE94" s="315"/>
    </row>
    <row r="95" spans="1:31" ht="54" customHeight="1">
      <c r="B95" s="305" t="s">
        <v>173</v>
      </c>
      <c r="C95" s="305"/>
      <c r="D95" s="305"/>
      <c r="E95" s="305"/>
      <c r="F95" s="305"/>
      <c r="G95" s="305"/>
      <c r="H95" s="305"/>
      <c r="I95" s="305"/>
      <c r="J95" s="305"/>
      <c r="K95" s="305"/>
      <c r="L95" s="305"/>
      <c r="M95" s="305"/>
      <c r="N95" s="305"/>
      <c r="O95" s="305"/>
      <c r="P95" s="305"/>
      <c r="Q95" s="305"/>
      <c r="R95" s="305"/>
      <c r="S95" s="305"/>
      <c r="T95" s="305"/>
      <c r="U95" s="305"/>
      <c r="V95" s="305"/>
      <c r="W95" s="305"/>
      <c r="X95" s="305"/>
      <c r="Y95" s="305"/>
      <c r="Z95" s="305"/>
      <c r="AA95" s="305"/>
      <c r="AB95" s="305"/>
      <c r="AC95" s="305"/>
      <c r="AD95" s="305"/>
      <c r="AE95" s="305"/>
    </row>
  </sheetData>
  <mergeCells count="117">
    <mergeCell ref="C52:G52"/>
    <mergeCell ref="A75:A77"/>
    <mergeCell ref="B75:B77"/>
    <mergeCell ref="C75:C77"/>
    <mergeCell ref="D75:D76"/>
    <mergeCell ref="D89:F89"/>
    <mergeCell ref="C90:G90"/>
    <mergeCell ref="D78:F78"/>
    <mergeCell ref="C79:G79"/>
    <mergeCell ref="C80:AE80"/>
    <mergeCell ref="D81:AE81"/>
    <mergeCell ref="A82:A88"/>
    <mergeCell ref="B82:B88"/>
    <mergeCell ref="C82:C88"/>
    <mergeCell ref="D82:D87"/>
    <mergeCell ref="E82:F82"/>
    <mergeCell ref="D88:G88"/>
    <mergeCell ref="Z88:AE88"/>
    <mergeCell ref="E75:F75"/>
    <mergeCell ref="D77:G77"/>
    <mergeCell ref="C62:C64"/>
    <mergeCell ref="D62:D63"/>
    <mergeCell ref="E62:F62"/>
    <mergeCell ref="D64:G64"/>
    <mergeCell ref="D32:F32"/>
    <mergeCell ref="D35:F35"/>
    <mergeCell ref="D38:F38"/>
    <mergeCell ref="D41:F41"/>
    <mergeCell ref="D44:F44"/>
    <mergeCell ref="D47:F47"/>
    <mergeCell ref="D50:F50"/>
    <mergeCell ref="E33:F33"/>
    <mergeCell ref="E36:F36"/>
    <mergeCell ref="E39:F39"/>
    <mergeCell ref="E42:F42"/>
    <mergeCell ref="Z64:AE64"/>
    <mergeCell ref="A58:A61"/>
    <mergeCell ref="B58:B61"/>
    <mergeCell ref="C58:C61"/>
    <mergeCell ref="D58:D60"/>
    <mergeCell ref="E58:F58"/>
    <mergeCell ref="A62:A64"/>
    <mergeCell ref="B62:B64"/>
    <mergeCell ref="A68:A70"/>
    <mergeCell ref="B68:B70"/>
    <mergeCell ref="C68:C70"/>
    <mergeCell ref="D68:D69"/>
    <mergeCell ref="E68:F68"/>
    <mergeCell ref="D70:G70"/>
    <mergeCell ref="A65:A67"/>
    <mergeCell ref="B65:B67"/>
    <mergeCell ref="C65:C67"/>
    <mergeCell ref="D65:D66"/>
    <mergeCell ref="E65:F65"/>
    <mergeCell ref="D67:G67"/>
    <mergeCell ref="A55:A57"/>
    <mergeCell ref="B55:B57"/>
    <mergeCell ref="C55:C57"/>
    <mergeCell ref="D55:D56"/>
    <mergeCell ref="E55:F55"/>
    <mergeCell ref="D57:G57"/>
    <mergeCell ref="Z57:AE57"/>
    <mergeCell ref="D12:AE12"/>
    <mergeCell ref="A13:A16"/>
    <mergeCell ref="B13:B16"/>
    <mergeCell ref="C13:C16"/>
    <mergeCell ref="D13:D15"/>
    <mergeCell ref="E13:F13"/>
    <mergeCell ref="D16:G16"/>
    <mergeCell ref="E22:F22"/>
    <mergeCell ref="E26:F26"/>
    <mergeCell ref="D21:F21"/>
    <mergeCell ref="D25:F25"/>
    <mergeCell ref="D29:F29"/>
    <mergeCell ref="E30:F30"/>
    <mergeCell ref="E45:F45"/>
    <mergeCell ref="E48:F48"/>
    <mergeCell ref="D51:F51"/>
    <mergeCell ref="C53:AE53"/>
    <mergeCell ref="A5:AE5"/>
    <mergeCell ref="F1:Z1"/>
    <mergeCell ref="AA1:AE1"/>
    <mergeCell ref="F2:Z2"/>
    <mergeCell ref="B4:AE4"/>
    <mergeCell ref="B10:AE10"/>
    <mergeCell ref="A7:A9"/>
    <mergeCell ref="B7:B9"/>
    <mergeCell ref="C7:C9"/>
    <mergeCell ref="D7:D9"/>
    <mergeCell ref="E7:E9"/>
    <mergeCell ref="F7:F9"/>
    <mergeCell ref="G7:G9"/>
    <mergeCell ref="H7:H9"/>
    <mergeCell ref="B92:Z92"/>
    <mergeCell ref="B94:AE94"/>
    <mergeCell ref="B95:AE95"/>
    <mergeCell ref="I7:P8"/>
    <mergeCell ref="R7:Y8"/>
    <mergeCell ref="B91:G91"/>
    <mergeCell ref="Z91:AE91"/>
    <mergeCell ref="D17:G17"/>
    <mergeCell ref="Z17:AE17"/>
    <mergeCell ref="Z16:AE16"/>
    <mergeCell ref="Q7:Q9"/>
    <mergeCell ref="Z7:Z9"/>
    <mergeCell ref="AA7:AE8"/>
    <mergeCell ref="C11:AE11"/>
    <mergeCell ref="D54:AE54"/>
    <mergeCell ref="Z77:AE77"/>
    <mergeCell ref="Z67:AE67"/>
    <mergeCell ref="D61:G61"/>
    <mergeCell ref="Z70:AE70"/>
    <mergeCell ref="D71:F71"/>
    <mergeCell ref="C72:G72"/>
    <mergeCell ref="C73:AE73"/>
    <mergeCell ref="D74:AE74"/>
    <mergeCell ref="Z61:AE61"/>
  </mergeCells>
  <pageMargins left="0.25" right="0.25" top="0.75" bottom="0.75" header="0.3" footer="0.3"/>
  <pageSetup paperSize="9" scale="6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6"/>
      <c r="B1" s="6"/>
      <c r="C1" s="6"/>
      <c r="D1" s="7"/>
      <c r="E1" s="6"/>
      <c r="F1" s="6"/>
      <c r="G1" s="6"/>
      <c r="H1" s="6"/>
      <c r="I1" s="6"/>
      <c r="J1" s="6"/>
      <c r="K1" s="6"/>
      <c r="L1" s="6"/>
      <c r="M1" s="6"/>
      <c r="N1" s="6"/>
      <c r="O1" s="6"/>
      <c r="P1" s="6"/>
    </row>
    <row r="2" spans="1:16" ht="12.75" customHeight="1">
      <c r="A2" s="525" t="s">
        <v>5</v>
      </c>
      <c r="B2" s="527" t="s">
        <v>6</v>
      </c>
      <c r="C2" s="527" t="s">
        <v>7</v>
      </c>
      <c r="D2" s="530" t="s">
        <v>22</v>
      </c>
      <c r="E2" s="512" t="s">
        <v>8</v>
      </c>
      <c r="F2" s="514" t="s">
        <v>25</v>
      </c>
      <c r="G2" s="532" t="s">
        <v>9</v>
      </c>
      <c r="H2" s="505" t="s">
        <v>10</v>
      </c>
      <c r="I2" s="507" t="s">
        <v>29</v>
      </c>
      <c r="J2" s="508"/>
      <c r="K2" s="508"/>
      <c r="L2" s="509"/>
      <c r="M2" s="507" t="s">
        <v>30</v>
      </c>
      <c r="N2" s="508"/>
      <c r="O2" s="508"/>
      <c r="P2" s="509"/>
    </row>
    <row r="3" spans="1:16" ht="12.75" customHeight="1">
      <c r="A3" s="526"/>
      <c r="B3" s="528"/>
      <c r="C3" s="528"/>
      <c r="D3" s="531"/>
      <c r="E3" s="513"/>
      <c r="F3" s="515"/>
      <c r="G3" s="533"/>
      <c r="H3" s="506"/>
      <c r="I3" s="510" t="s">
        <v>11</v>
      </c>
      <c r="J3" s="504" t="s">
        <v>12</v>
      </c>
      <c r="K3" s="504"/>
      <c r="L3" s="495" t="s">
        <v>24</v>
      </c>
      <c r="M3" s="510" t="s">
        <v>11</v>
      </c>
      <c r="N3" s="504" t="s">
        <v>12</v>
      </c>
      <c r="O3" s="504"/>
      <c r="P3" s="495" t="s">
        <v>24</v>
      </c>
    </row>
    <row r="4" spans="1:16" ht="114.75" customHeight="1" thickBot="1">
      <c r="A4" s="510"/>
      <c r="B4" s="529"/>
      <c r="C4" s="529"/>
      <c r="D4" s="531"/>
      <c r="E4" s="513"/>
      <c r="F4" s="516"/>
      <c r="G4" s="533"/>
      <c r="H4" s="506"/>
      <c r="I4" s="511"/>
      <c r="J4" s="8" t="s">
        <v>11</v>
      </c>
      <c r="K4" s="22" t="s">
        <v>23</v>
      </c>
      <c r="L4" s="496"/>
      <c r="M4" s="511"/>
      <c r="N4" s="8" t="s">
        <v>11</v>
      </c>
      <c r="O4" s="22" t="s">
        <v>23</v>
      </c>
      <c r="P4" s="496"/>
    </row>
    <row r="5" spans="1:16" ht="14.25" customHeight="1" thickBot="1">
      <c r="A5" s="498" t="s">
        <v>136</v>
      </c>
      <c r="B5" s="499"/>
      <c r="C5" s="499"/>
      <c r="D5" s="499"/>
      <c r="E5" s="499"/>
      <c r="F5" s="499"/>
      <c r="G5" s="499"/>
      <c r="H5" s="499"/>
      <c r="I5" s="499"/>
      <c r="J5" s="499"/>
      <c r="K5" s="499"/>
      <c r="L5" s="499"/>
      <c r="M5" s="499"/>
      <c r="N5" s="499"/>
      <c r="O5" s="499"/>
      <c r="P5" s="500"/>
    </row>
    <row r="6" spans="1:16" ht="18" customHeight="1">
      <c r="A6" s="12" t="s">
        <v>13</v>
      </c>
      <c r="B6" s="546" t="s">
        <v>13</v>
      </c>
      <c r="C6" s="539" t="s">
        <v>13</v>
      </c>
      <c r="D6" s="486" t="s">
        <v>127</v>
      </c>
      <c r="E6" s="16" t="s">
        <v>13</v>
      </c>
      <c r="F6" s="14"/>
      <c r="G6" s="41"/>
      <c r="H6" s="519" t="s">
        <v>17</v>
      </c>
      <c r="I6" s="23">
        <v>2078</v>
      </c>
      <c r="J6" s="24">
        <v>2078</v>
      </c>
      <c r="K6" s="24">
        <v>1565.1</v>
      </c>
      <c r="L6" s="118"/>
      <c r="M6" s="23">
        <v>2335.6999999999998</v>
      </c>
      <c r="N6" s="55">
        <v>2335.6999999999998</v>
      </c>
      <c r="O6" s="55">
        <v>1761.9</v>
      </c>
      <c r="P6" s="25"/>
    </row>
    <row r="7" spans="1:16">
      <c r="A7" s="26"/>
      <c r="B7" s="480"/>
      <c r="C7" s="482"/>
      <c r="D7" s="487"/>
      <c r="E7" s="61" t="s">
        <v>14</v>
      </c>
      <c r="F7" s="60"/>
      <c r="G7" s="45"/>
      <c r="H7" s="520"/>
      <c r="I7" s="51">
        <v>1994.7</v>
      </c>
      <c r="J7" s="43">
        <v>1994.7</v>
      </c>
      <c r="K7" s="43">
        <v>1522.9</v>
      </c>
      <c r="L7" s="119"/>
      <c r="M7" s="51">
        <v>2221.5</v>
      </c>
      <c r="N7" s="56">
        <v>2221.5</v>
      </c>
      <c r="O7" s="56">
        <v>1696</v>
      </c>
      <c r="P7" s="38"/>
    </row>
    <row r="8" spans="1:16">
      <c r="A8" s="26"/>
      <c r="B8" s="480"/>
      <c r="C8" s="482"/>
      <c r="D8" s="487"/>
      <c r="E8" s="61" t="s">
        <v>31</v>
      </c>
      <c r="F8" s="60"/>
      <c r="G8" s="45"/>
      <c r="H8" s="520"/>
      <c r="I8" s="51">
        <v>985</v>
      </c>
      <c r="J8" s="43">
        <v>985</v>
      </c>
      <c r="K8" s="43">
        <v>752</v>
      </c>
      <c r="L8" s="119"/>
      <c r="M8" s="51">
        <v>1058.0999999999999</v>
      </c>
      <c r="N8" s="56">
        <v>1058.0999999999999</v>
      </c>
      <c r="O8" s="56">
        <v>807.9</v>
      </c>
      <c r="P8" s="38"/>
    </row>
    <row r="9" spans="1:16">
      <c r="A9" s="26"/>
      <c r="B9" s="480"/>
      <c r="C9" s="482"/>
      <c r="D9" s="487"/>
      <c r="E9" s="61" t="s">
        <v>32</v>
      </c>
      <c r="F9" s="60"/>
      <c r="G9" s="45"/>
      <c r="H9" s="520"/>
      <c r="I9" s="51">
        <v>66.099999999999994</v>
      </c>
      <c r="J9" s="43">
        <v>66.099999999999994</v>
      </c>
      <c r="K9" s="43">
        <v>50.5</v>
      </c>
      <c r="L9" s="119"/>
      <c r="M9" s="51">
        <v>65.8</v>
      </c>
      <c r="N9" s="56">
        <v>65.8</v>
      </c>
      <c r="O9" s="56">
        <v>50.3</v>
      </c>
      <c r="P9" s="38"/>
    </row>
    <row r="10" spans="1:16">
      <c r="A10" s="26"/>
      <c r="B10" s="480"/>
      <c r="C10" s="482"/>
      <c r="D10" s="487"/>
      <c r="E10" s="61" t="s">
        <v>33</v>
      </c>
      <c r="F10" s="60"/>
      <c r="G10" s="45"/>
      <c r="H10" s="520"/>
      <c r="I10" s="51">
        <v>17.299999999999997</v>
      </c>
      <c r="J10" s="43">
        <v>17.299999999999997</v>
      </c>
      <c r="K10" s="43">
        <v>13.2</v>
      </c>
      <c r="L10" s="119"/>
      <c r="M10" s="51">
        <v>45</v>
      </c>
      <c r="N10" s="56">
        <v>45</v>
      </c>
      <c r="O10" s="56">
        <v>34.4</v>
      </c>
      <c r="P10" s="38"/>
    </row>
    <row r="11" spans="1:16">
      <c r="A11" s="26"/>
      <c r="B11" s="480"/>
      <c r="C11" s="482"/>
      <c r="D11" s="487"/>
      <c r="E11" s="61" t="s">
        <v>27</v>
      </c>
      <c r="F11" s="60"/>
      <c r="G11" s="45"/>
      <c r="H11" s="520"/>
      <c r="I11" s="51">
        <v>185.5</v>
      </c>
      <c r="J11" s="43">
        <v>185.5</v>
      </c>
      <c r="K11" s="43">
        <v>141.6</v>
      </c>
      <c r="L11" s="119"/>
      <c r="M11" s="51">
        <v>227.7</v>
      </c>
      <c r="N11" s="56">
        <v>227.7</v>
      </c>
      <c r="O11" s="56">
        <v>173.8</v>
      </c>
      <c r="P11" s="38"/>
    </row>
    <row r="12" spans="1:16">
      <c r="A12" s="26"/>
      <c r="B12" s="480"/>
      <c r="C12" s="482"/>
      <c r="D12" s="487"/>
      <c r="E12" s="61" t="s">
        <v>34</v>
      </c>
      <c r="F12" s="60"/>
      <c r="G12" s="45"/>
      <c r="H12" s="520"/>
      <c r="I12" s="51">
        <v>221.2</v>
      </c>
      <c r="J12" s="43">
        <v>221.2</v>
      </c>
      <c r="K12" s="43">
        <v>168.9</v>
      </c>
      <c r="L12" s="119"/>
      <c r="M12" s="51">
        <v>241.8</v>
      </c>
      <c r="N12" s="56">
        <v>241.8</v>
      </c>
      <c r="O12" s="56">
        <v>184.6</v>
      </c>
      <c r="P12" s="38"/>
    </row>
    <row r="13" spans="1:16">
      <c r="A13" s="26"/>
      <c r="B13" s="480"/>
      <c r="C13" s="482"/>
      <c r="D13" s="487"/>
      <c r="E13" s="61" t="s">
        <v>35</v>
      </c>
      <c r="F13" s="60"/>
      <c r="G13" s="45"/>
      <c r="H13" s="520"/>
      <c r="I13" s="51">
        <v>1214.0999999999999</v>
      </c>
      <c r="J13" s="43">
        <v>1214.0999999999999</v>
      </c>
      <c r="K13" s="43">
        <v>926.9</v>
      </c>
      <c r="L13" s="119"/>
      <c r="M13" s="51">
        <v>1325.7</v>
      </c>
      <c r="N13" s="56">
        <v>1325.7</v>
      </c>
      <c r="O13" s="56">
        <v>1012.2</v>
      </c>
      <c r="P13" s="38"/>
    </row>
    <row r="14" spans="1:16">
      <c r="A14" s="26"/>
      <c r="B14" s="480"/>
      <c r="C14" s="482"/>
      <c r="D14" s="487"/>
      <c r="E14" s="61" t="s">
        <v>36</v>
      </c>
      <c r="F14" s="60"/>
      <c r="G14" s="45"/>
      <c r="H14" s="520"/>
      <c r="I14" s="51">
        <v>190.2</v>
      </c>
      <c r="J14" s="43">
        <v>190.2</v>
      </c>
      <c r="K14" s="43">
        <v>145.19999999999999</v>
      </c>
      <c r="L14" s="119"/>
      <c r="M14" s="51">
        <v>203.7</v>
      </c>
      <c r="N14" s="56">
        <v>203.7</v>
      </c>
      <c r="O14" s="56">
        <v>155.5</v>
      </c>
      <c r="P14" s="38"/>
    </row>
    <row r="15" spans="1:16">
      <c r="A15" s="26"/>
      <c r="B15" s="480"/>
      <c r="C15" s="482"/>
      <c r="D15" s="487"/>
      <c r="E15" s="61" t="s">
        <v>37</v>
      </c>
      <c r="F15" s="60"/>
      <c r="G15" s="45"/>
      <c r="H15" s="520"/>
      <c r="I15" s="51">
        <v>159.30000000000001</v>
      </c>
      <c r="J15" s="43">
        <v>159.30000000000001</v>
      </c>
      <c r="K15" s="43">
        <v>121.6</v>
      </c>
      <c r="L15" s="119"/>
      <c r="M15" s="51">
        <v>151.30000000000001</v>
      </c>
      <c r="N15" s="56">
        <v>151.30000000000001</v>
      </c>
      <c r="O15" s="56">
        <v>115.5</v>
      </c>
      <c r="P15" s="38"/>
    </row>
    <row r="16" spans="1:16">
      <c r="A16" s="26"/>
      <c r="B16" s="480"/>
      <c r="C16" s="482"/>
      <c r="D16" s="487"/>
      <c r="E16" s="61" t="s">
        <v>38</v>
      </c>
      <c r="F16" s="60"/>
      <c r="G16" s="45"/>
      <c r="H16" s="520"/>
      <c r="I16" s="51">
        <v>1218.4000000000001</v>
      </c>
      <c r="J16" s="43">
        <v>1218.4000000000001</v>
      </c>
      <c r="K16" s="43">
        <v>930.2</v>
      </c>
      <c r="L16" s="119"/>
      <c r="M16" s="51">
        <v>1274.8</v>
      </c>
      <c r="N16" s="56">
        <v>1274.8</v>
      </c>
      <c r="O16" s="56">
        <v>973.3</v>
      </c>
      <c r="P16" s="38"/>
    </row>
    <row r="17" spans="1:16">
      <c r="A17" s="26"/>
      <c r="B17" s="480"/>
      <c r="C17" s="482"/>
      <c r="D17" s="487"/>
      <c r="E17" s="61" t="s">
        <v>39</v>
      </c>
      <c r="F17" s="60"/>
      <c r="G17" s="45"/>
      <c r="H17" s="520"/>
      <c r="I17" s="51">
        <v>200.7</v>
      </c>
      <c r="J17" s="43">
        <v>200.7</v>
      </c>
      <c r="K17" s="43">
        <v>153.19999999999999</v>
      </c>
      <c r="L17" s="119"/>
      <c r="M17" s="51">
        <v>224.7</v>
      </c>
      <c r="N17" s="56">
        <v>224.7</v>
      </c>
      <c r="O17" s="56">
        <v>171.5</v>
      </c>
      <c r="P17" s="38"/>
    </row>
    <row r="18" spans="1:16">
      <c r="A18" s="26"/>
      <c r="B18" s="480"/>
      <c r="C18" s="482"/>
      <c r="D18" s="487"/>
      <c r="E18" s="61" t="s">
        <v>40</v>
      </c>
      <c r="F18" s="60"/>
      <c r="G18" s="45"/>
      <c r="H18" s="520"/>
      <c r="I18" s="51">
        <v>165.4</v>
      </c>
      <c r="J18" s="43">
        <v>165.4</v>
      </c>
      <c r="K18" s="43">
        <v>126.3</v>
      </c>
      <c r="L18" s="119"/>
      <c r="M18" s="51">
        <v>161.19999999999999</v>
      </c>
      <c r="N18" s="56">
        <v>161.19999999999999</v>
      </c>
      <c r="O18" s="56">
        <v>123.1</v>
      </c>
      <c r="P18" s="38"/>
    </row>
    <row r="19" spans="1:16">
      <c r="A19" s="26"/>
      <c r="B19" s="480"/>
      <c r="C19" s="482"/>
      <c r="D19" s="487"/>
      <c r="E19" s="61" t="s">
        <v>41</v>
      </c>
      <c r="F19" s="60"/>
      <c r="G19" s="45"/>
      <c r="H19" s="520"/>
      <c r="I19" s="51">
        <v>185.3</v>
      </c>
      <c r="J19" s="43">
        <v>185.3</v>
      </c>
      <c r="K19" s="43">
        <v>141.5</v>
      </c>
      <c r="L19" s="119"/>
      <c r="M19" s="51">
        <v>198.9</v>
      </c>
      <c r="N19" s="56">
        <v>198.9</v>
      </c>
      <c r="O19" s="56">
        <v>151.80000000000001</v>
      </c>
      <c r="P19" s="38"/>
    </row>
    <row r="20" spans="1:16">
      <c r="A20" s="26"/>
      <c r="B20" s="480"/>
      <c r="C20" s="482"/>
      <c r="D20" s="487"/>
      <c r="E20" s="61" t="s">
        <v>42</v>
      </c>
      <c r="F20" s="60"/>
      <c r="G20" s="45"/>
      <c r="H20" s="520"/>
      <c r="I20" s="51">
        <v>876.8</v>
      </c>
      <c r="J20" s="43">
        <v>876.8</v>
      </c>
      <c r="K20" s="43">
        <v>669.4</v>
      </c>
      <c r="L20" s="119"/>
      <c r="M20" s="51">
        <v>944.4</v>
      </c>
      <c r="N20" s="56">
        <v>944.4</v>
      </c>
      <c r="O20" s="56">
        <v>721</v>
      </c>
      <c r="P20" s="38"/>
    </row>
    <row r="21" spans="1:16">
      <c r="A21" s="26"/>
      <c r="B21" s="480"/>
      <c r="C21" s="482"/>
      <c r="D21" s="487"/>
      <c r="E21" s="61" t="s">
        <v>43</v>
      </c>
      <c r="F21" s="60"/>
      <c r="G21" s="45"/>
      <c r="H21" s="520"/>
      <c r="I21" s="51">
        <v>504.5</v>
      </c>
      <c r="J21" s="43">
        <v>504.5</v>
      </c>
      <c r="K21" s="43">
        <v>385.2</v>
      </c>
      <c r="L21" s="119"/>
      <c r="M21" s="51">
        <v>542.9</v>
      </c>
      <c r="N21" s="56">
        <v>542.9</v>
      </c>
      <c r="O21" s="56">
        <v>414.5</v>
      </c>
      <c r="P21" s="38"/>
    </row>
    <row r="22" spans="1:16">
      <c r="A22" s="26"/>
      <c r="B22" s="480"/>
      <c r="C22" s="482"/>
      <c r="D22" s="487"/>
      <c r="E22" s="61" t="s">
        <v>44</v>
      </c>
      <c r="F22" s="60"/>
      <c r="G22" s="45"/>
      <c r="H22" s="520"/>
      <c r="I22" s="51">
        <v>218.60000000000002</v>
      </c>
      <c r="J22" s="43">
        <v>218.60000000000002</v>
      </c>
      <c r="K22" s="43">
        <v>161.30000000000001</v>
      </c>
      <c r="L22" s="119"/>
      <c r="M22" s="51">
        <v>290.3</v>
      </c>
      <c r="N22" s="56">
        <v>290.3</v>
      </c>
      <c r="O22" s="56">
        <v>221.7</v>
      </c>
      <c r="P22" s="38"/>
    </row>
    <row r="23" spans="1:16">
      <c r="A23" s="26"/>
      <c r="B23" s="480"/>
      <c r="C23" s="482"/>
      <c r="D23" s="487"/>
      <c r="E23" s="61" t="s">
        <v>45</v>
      </c>
      <c r="F23" s="60"/>
      <c r="G23" s="45"/>
      <c r="H23" s="520"/>
      <c r="I23" s="51">
        <v>49.900000000000006</v>
      </c>
      <c r="J23" s="43">
        <v>49.900000000000006</v>
      </c>
      <c r="K23" s="43">
        <v>38.1</v>
      </c>
      <c r="L23" s="119"/>
      <c r="M23" s="51">
        <v>49.9</v>
      </c>
      <c r="N23" s="56">
        <v>49.9</v>
      </c>
      <c r="O23" s="56">
        <v>38.1</v>
      </c>
      <c r="P23" s="38"/>
    </row>
    <row r="24" spans="1:16" ht="13.5" thickBot="1">
      <c r="A24" s="26"/>
      <c r="B24" s="480"/>
      <c r="C24" s="482"/>
      <c r="D24" s="488"/>
      <c r="E24" s="61" t="s">
        <v>46</v>
      </c>
      <c r="F24" s="60"/>
      <c r="G24" s="46"/>
      <c r="H24" s="521"/>
      <c r="I24" s="52">
        <v>21.2</v>
      </c>
      <c r="J24" s="47">
        <v>21.2</v>
      </c>
      <c r="K24" s="47">
        <v>16.2</v>
      </c>
      <c r="L24" s="120"/>
      <c r="M24" s="52">
        <v>21.1</v>
      </c>
      <c r="N24" s="57">
        <v>21.1</v>
      </c>
      <c r="O24" s="57">
        <v>16.100000000000001</v>
      </c>
      <c r="P24" s="48"/>
    </row>
    <row r="25" spans="1:16" ht="13.5" thickBot="1">
      <c r="A25" s="26"/>
      <c r="B25" s="480"/>
      <c r="C25" s="482"/>
      <c r="D25" s="11"/>
      <c r="E25" s="16" t="s">
        <v>47</v>
      </c>
      <c r="F25" s="14"/>
      <c r="G25" s="50"/>
      <c r="H25" s="69" t="s">
        <v>48</v>
      </c>
      <c r="I25" s="19">
        <v>40.4</v>
      </c>
      <c r="J25" s="53">
        <v>40.4</v>
      </c>
      <c r="K25" s="53">
        <v>0</v>
      </c>
      <c r="L25" s="121">
        <v>0</v>
      </c>
      <c r="M25" s="19">
        <v>40.4</v>
      </c>
      <c r="N25" s="53">
        <v>40.4</v>
      </c>
      <c r="O25" s="53">
        <v>0</v>
      </c>
      <c r="P25" s="54">
        <v>0</v>
      </c>
    </row>
    <row r="26" spans="1:16" ht="15" customHeight="1" thickBot="1">
      <c r="A26" s="27"/>
      <c r="B26" s="481"/>
      <c r="C26" s="483"/>
      <c r="D26" s="49"/>
      <c r="E26" s="17"/>
      <c r="F26" s="15"/>
      <c r="G26" s="28"/>
      <c r="H26" s="21" t="s">
        <v>18</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c r="A27" s="501" t="s">
        <v>132</v>
      </c>
      <c r="B27" s="502"/>
      <c r="C27" s="502"/>
      <c r="D27" s="502"/>
      <c r="E27" s="502"/>
      <c r="F27" s="502"/>
      <c r="G27" s="502"/>
      <c r="H27" s="502"/>
      <c r="I27" s="502"/>
      <c r="J27" s="502"/>
      <c r="K27" s="502"/>
      <c r="L27" s="502"/>
      <c r="M27" s="502"/>
      <c r="N27" s="502"/>
      <c r="O27" s="502"/>
      <c r="P27" s="503"/>
    </row>
    <row r="28" spans="1:16" ht="12" customHeight="1">
      <c r="A28" s="478" t="s">
        <v>13</v>
      </c>
      <c r="B28" s="480" t="s">
        <v>13</v>
      </c>
      <c r="C28" s="482" t="s">
        <v>14</v>
      </c>
      <c r="D28" s="484" t="s">
        <v>49</v>
      </c>
      <c r="E28" s="536"/>
      <c r="F28" s="538" t="s">
        <v>13</v>
      </c>
      <c r="G28" s="517"/>
      <c r="H28" s="42" t="s">
        <v>17</v>
      </c>
      <c r="I28" s="36" t="e">
        <f>#N/A</f>
        <v>#N/A</v>
      </c>
      <c r="J28" s="37">
        <v>60</v>
      </c>
      <c r="K28" s="37"/>
      <c r="L28" s="123"/>
      <c r="M28" s="63">
        <f>N28+P28</f>
        <v>147</v>
      </c>
      <c r="N28" s="58">
        <v>147</v>
      </c>
      <c r="O28" s="58"/>
      <c r="P28" s="44"/>
    </row>
    <row r="29" spans="1:16" ht="15.75" customHeight="1" thickBot="1">
      <c r="A29" s="479"/>
      <c r="B29" s="481"/>
      <c r="C29" s="483"/>
      <c r="D29" s="485"/>
      <c r="E29" s="537"/>
      <c r="F29" s="535"/>
      <c r="G29" s="518"/>
      <c r="H29" s="32" t="s">
        <v>18</v>
      </c>
      <c r="I29" s="31" t="e">
        <f>#N/A</f>
        <v>#N/A</v>
      </c>
      <c r="J29" s="33">
        <f>J28</f>
        <v>60</v>
      </c>
      <c r="K29" s="33"/>
      <c r="L29" s="18"/>
      <c r="M29" s="31">
        <f>N29+P29</f>
        <v>147</v>
      </c>
      <c r="N29" s="33">
        <f>N28</f>
        <v>147</v>
      </c>
      <c r="O29" s="33"/>
      <c r="P29" s="34"/>
    </row>
    <row r="30" spans="1:16" ht="14.25" customHeight="1">
      <c r="A30" s="12" t="s">
        <v>13</v>
      </c>
      <c r="B30" s="9" t="s">
        <v>13</v>
      </c>
      <c r="C30" s="539" t="s">
        <v>15</v>
      </c>
      <c r="D30" s="540" t="s">
        <v>50</v>
      </c>
      <c r="E30" s="541"/>
      <c r="F30" s="534" t="s">
        <v>13</v>
      </c>
      <c r="G30" s="522"/>
      <c r="H30" s="35" t="s">
        <v>17</v>
      </c>
      <c r="I30" s="36" t="e">
        <f>#N/A</f>
        <v>#N/A</v>
      </c>
      <c r="J30" s="37">
        <v>10.5</v>
      </c>
      <c r="K30" s="37"/>
      <c r="L30" s="123"/>
      <c r="M30" s="64">
        <f>N30+P30</f>
        <v>10.5</v>
      </c>
      <c r="N30" s="59">
        <v>10.5</v>
      </c>
      <c r="O30" s="59"/>
      <c r="P30" s="38"/>
    </row>
    <row r="31" spans="1:16" ht="15" customHeight="1" thickBot="1">
      <c r="A31" s="13"/>
      <c r="B31" s="10"/>
      <c r="C31" s="483"/>
      <c r="D31" s="485"/>
      <c r="E31" s="542"/>
      <c r="F31" s="535"/>
      <c r="G31" s="518"/>
      <c r="H31" s="39" t="s">
        <v>18</v>
      </c>
      <c r="I31" s="30" t="e">
        <f>#N/A</f>
        <v>#N/A</v>
      </c>
      <c r="J31" s="29">
        <f>J30</f>
        <v>10.5</v>
      </c>
      <c r="K31" s="29"/>
      <c r="L31" s="124"/>
      <c r="M31" s="30">
        <f>N31+P31</f>
        <v>10.5</v>
      </c>
      <c r="N31" s="29">
        <f>N30</f>
        <v>10.5</v>
      </c>
      <c r="O31" s="29"/>
      <c r="P31" s="40"/>
    </row>
    <row r="32" spans="1:16" s="4" customFormat="1" ht="13.5" customHeight="1" thickBot="1">
      <c r="A32" s="71" t="s">
        <v>13</v>
      </c>
      <c r="B32" s="72" t="s">
        <v>13</v>
      </c>
      <c r="C32" s="475" t="s">
        <v>19</v>
      </c>
      <c r="D32" s="476"/>
      <c r="E32" s="476"/>
      <c r="F32" s="476"/>
      <c r="G32" s="476"/>
      <c r="H32" s="489"/>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c r="A33" s="543" t="s">
        <v>133</v>
      </c>
      <c r="B33" s="544"/>
      <c r="C33" s="544"/>
      <c r="D33" s="544"/>
      <c r="E33" s="544"/>
      <c r="F33" s="544"/>
      <c r="G33" s="544"/>
      <c r="H33" s="544"/>
      <c r="I33" s="544"/>
      <c r="J33" s="544"/>
      <c r="K33" s="544"/>
      <c r="L33" s="544"/>
      <c r="M33" s="544"/>
      <c r="N33" s="544"/>
      <c r="O33" s="544"/>
      <c r="P33" s="545"/>
    </row>
    <row r="34" spans="1:16" s="2" customFormat="1" ht="20.25" customHeight="1">
      <c r="A34" s="416" t="s">
        <v>14</v>
      </c>
      <c r="B34" s="523" t="s">
        <v>13</v>
      </c>
      <c r="C34" s="422" t="s">
        <v>16</v>
      </c>
      <c r="D34" s="493" t="s">
        <v>128</v>
      </c>
      <c r="E34" s="431"/>
      <c r="F34" s="443"/>
      <c r="G34" s="497"/>
      <c r="H34" s="70" t="s">
        <v>17</v>
      </c>
      <c r="I34" s="66" t="e">
        <f>#N/A</f>
        <v>#N/A</v>
      </c>
      <c r="J34" s="84">
        <f>147.3+863.4</f>
        <v>1010.7</v>
      </c>
      <c r="K34" s="84"/>
      <c r="L34" s="68">
        <v>162.80000000000001</v>
      </c>
      <c r="M34" s="66">
        <v>160</v>
      </c>
      <c r="N34" s="84">
        <v>160</v>
      </c>
      <c r="O34" s="84"/>
      <c r="P34" s="67">
        <v>162.80000000000001</v>
      </c>
    </row>
    <row r="35" spans="1:16" s="2" customFormat="1" ht="20.25" customHeight="1" thickBot="1">
      <c r="A35" s="417"/>
      <c r="B35" s="524"/>
      <c r="C35" s="421"/>
      <c r="D35" s="494"/>
      <c r="E35" s="432"/>
      <c r="F35" s="430"/>
      <c r="G35" s="430"/>
      <c r="H35" s="65" t="s">
        <v>18</v>
      </c>
      <c r="I35" s="111" t="e">
        <f>#N/A</f>
        <v>#N/A</v>
      </c>
      <c r="J35" s="83">
        <f>J34</f>
        <v>1010.7</v>
      </c>
      <c r="K35" s="83"/>
      <c r="L35" s="112">
        <f>L34</f>
        <v>162.80000000000001</v>
      </c>
      <c r="M35" s="111">
        <f>M34</f>
        <v>160</v>
      </c>
      <c r="N35" s="83">
        <f>N34</f>
        <v>160</v>
      </c>
      <c r="O35" s="83"/>
      <c r="P35" s="113">
        <f>P34</f>
        <v>162.80000000000001</v>
      </c>
    </row>
    <row r="36" spans="1:16" s="4" customFormat="1" ht="13.5" customHeight="1" thickBot="1">
      <c r="A36" s="71" t="s">
        <v>13</v>
      </c>
      <c r="B36" s="72" t="s">
        <v>13</v>
      </c>
      <c r="C36" s="475" t="s">
        <v>19</v>
      </c>
      <c r="D36" s="476"/>
      <c r="E36" s="476"/>
      <c r="F36" s="476"/>
      <c r="G36" s="476"/>
      <c r="H36" s="489"/>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c r="A37" s="490" t="s">
        <v>134</v>
      </c>
      <c r="B37" s="491"/>
      <c r="C37" s="491"/>
      <c r="D37" s="491"/>
      <c r="E37" s="491"/>
      <c r="F37" s="491"/>
      <c r="G37" s="491"/>
      <c r="H37" s="491"/>
      <c r="I37" s="491"/>
      <c r="J37" s="491"/>
      <c r="K37" s="491"/>
      <c r="L37" s="491"/>
      <c r="M37" s="491"/>
      <c r="N37" s="491"/>
      <c r="O37" s="491"/>
      <c r="P37" s="492"/>
    </row>
    <row r="38" spans="1:16" s="2" customFormat="1" ht="13.5" customHeight="1">
      <c r="A38" s="416" t="s">
        <v>14</v>
      </c>
      <c r="B38" s="523" t="s">
        <v>13</v>
      </c>
      <c r="C38" s="422" t="s">
        <v>26</v>
      </c>
      <c r="D38" s="493" t="s">
        <v>129</v>
      </c>
      <c r="E38" s="431"/>
      <c r="F38" s="443"/>
      <c r="G38" s="497"/>
      <c r="H38" s="70" t="s">
        <v>17</v>
      </c>
      <c r="I38" s="66">
        <f>J38+L38</f>
        <v>8.4</v>
      </c>
      <c r="J38" s="84">
        <v>8.4</v>
      </c>
      <c r="K38" s="84"/>
      <c r="L38" s="68"/>
      <c r="M38" s="66">
        <f>N38+P38</f>
        <v>79.900000000000006</v>
      </c>
      <c r="N38" s="84">
        <v>79.900000000000006</v>
      </c>
      <c r="O38" s="84"/>
      <c r="P38" s="67"/>
    </row>
    <row r="39" spans="1:16" s="2" customFormat="1" ht="12" customHeight="1" thickBot="1">
      <c r="A39" s="417"/>
      <c r="B39" s="524"/>
      <c r="C39" s="421"/>
      <c r="D39" s="494"/>
      <c r="E39" s="432"/>
      <c r="F39" s="430"/>
      <c r="G39" s="430"/>
      <c r="H39" s="65" t="s">
        <v>18</v>
      </c>
      <c r="I39" s="111">
        <f>J39+L39</f>
        <v>8.4</v>
      </c>
      <c r="J39" s="83">
        <f>J38</f>
        <v>8.4</v>
      </c>
      <c r="K39" s="83"/>
      <c r="L39" s="112">
        <f>L38</f>
        <v>0</v>
      </c>
      <c r="M39" s="111">
        <f>M38</f>
        <v>79.900000000000006</v>
      </c>
      <c r="N39" s="83">
        <f>N38</f>
        <v>79.900000000000006</v>
      </c>
      <c r="O39" s="83"/>
      <c r="P39" s="113">
        <f>P38</f>
        <v>0</v>
      </c>
    </row>
    <row r="40" spans="1:16" s="2" customFormat="1" ht="13.5" customHeight="1">
      <c r="A40" s="416" t="s">
        <v>14</v>
      </c>
      <c r="B40" s="523" t="s">
        <v>13</v>
      </c>
      <c r="C40" s="422" t="s">
        <v>28</v>
      </c>
      <c r="D40" s="493" t="s">
        <v>131</v>
      </c>
      <c r="E40" s="431"/>
      <c r="F40" s="443"/>
      <c r="G40" s="497"/>
      <c r="H40" s="70" t="s">
        <v>17</v>
      </c>
      <c r="I40" s="66">
        <f>J40+L40</f>
        <v>71.599999999999994</v>
      </c>
      <c r="J40" s="84">
        <v>71.599999999999994</v>
      </c>
      <c r="K40" s="84"/>
      <c r="L40" s="68"/>
      <c r="M40" s="66">
        <f>N40+P40</f>
        <v>71.599999999999994</v>
      </c>
      <c r="N40" s="84">
        <v>71.599999999999994</v>
      </c>
      <c r="O40" s="84"/>
      <c r="P40" s="67"/>
    </row>
    <row r="41" spans="1:16" s="2" customFormat="1" ht="16.5" customHeight="1" thickBot="1">
      <c r="A41" s="417"/>
      <c r="B41" s="524"/>
      <c r="C41" s="421"/>
      <c r="D41" s="494"/>
      <c r="E41" s="432"/>
      <c r="F41" s="430"/>
      <c r="G41" s="430"/>
      <c r="H41" s="65" t="s">
        <v>18</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c r="A42" s="71" t="s">
        <v>13</v>
      </c>
      <c r="B42" s="72" t="s">
        <v>13</v>
      </c>
      <c r="C42" s="475" t="s">
        <v>19</v>
      </c>
      <c r="D42" s="476"/>
      <c r="E42" s="476"/>
      <c r="F42" s="476"/>
      <c r="G42" s="476"/>
      <c r="H42" s="489"/>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c r="A43" s="490" t="s">
        <v>135</v>
      </c>
      <c r="B43" s="491"/>
      <c r="C43" s="491"/>
      <c r="D43" s="491"/>
      <c r="E43" s="491"/>
      <c r="F43" s="491"/>
      <c r="G43" s="491"/>
      <c r="H43" s="491"/>
      <c r="I43" s="491"/>
      <c r="J43" s="491"/>
      <c r="K43" s="491"/>
      <c r="L43" s="491"/>
      <c r="M43" s="491"/>
      <c r="N43" s="491"/>
      <c r="O43" s="491"/>
      <c r="P43" s="492"/>
    </row>
    <row r="44" spans="1:16" ht="13.5" customHeight="1">
      <c r="A44" s="418" t="s">
        <v>13</v>
      </c>
      <c r="B44" s="439" t="s">
        <v>13</v>
      </c>
      <c r="C44" s="441" t="s">
        <v>26</v>
      </c>
      <c r="D44" s="457" t="s">
        <v>51</v>
      </c>
      <c r="E44" s="435"/>
      <c r="F44" s="448" t="s">
        <v>13</v>
      </c>
      <c r="G44" s="450" t="s">
        <v>52</v>
      </c>
      <c r="H44" s="80" t="s">
        <v>17</v>
      </c>
      <c r="I44" s="87">
        <v>70</v>
      </c>
      <c r="J44" s="88">
        <v>70</v>
      </c>
      <c r="K44" s="88"/>
      <c r="L44" s="125"/>
      <c r="M44" s="131">
        <f>N44</f>
        <v>75</v>
      </c>
      <c r="N44" s="88">
        <v>75</v>
      </c>
      <c r="O44" s="88"/>
      <c r="P44" s="132">
        <v>0</v>
      </c>
    </row>
    <row r="45" spans="1:16" ht="12" customHeight="1" thickBot="1">
      <c r="A45" s="419"/>
      <c r="B45" s="440"/>
      <c r="C45" s="442"/>
      <c r="D45" s="458"/>
      <c r="E45" s="436"/>
      <c r="F45" s="449"/>
      <c r="G45" s="451"/>
      <c r="H45" s="81" t="s">
        <v>18</v>
      </c>
      <c r="I45" s="89">
        <v>70</v>
      </c>
      <c r="J45" s="90">
        <v>70</v>
      </c>
      <c r="K45" s="90"/>
      <c r="L45" s="126">
        <v>0</v>
      </c>
      <c r="M45" s="133">
        <v>75</v>
      </c>
      <c r="N45" s="90">
        <v>75</v>
      </c>
      <c r="O45" s="90"/>
      <c r="P45" s="134">
        <v>0</v>
      </c>
    </row>
    <row r="46" spans="1:16" s="2" customFormat="1" ht="14.25" customHeight="1">
      <c r="A46" s="416" t="s">
        <v>14</v>
      </c>
      <c r="B46" s="420" t="s">
        <v>13</v>
      </c>
      <c r="C46" s="422" t="s">
        <v>28</v>
      </c>
      <c r="D46" s="433" t="s">
        <v>53</v>
      </c>
      <c r="E46" s="431"/>
      <c r="F46" s="443" t="s">
        <v>13</v>
      </c>
      <c r="G46" s="444"/>
      <c r="H46" s="86" t="s">
        <v>17</v>
      </c>
      <c r="I46" s="85">
        <v>266.8</v>
      </c>
      <c r="J46" s="84">
        <v>266.8</v>
      </c>
      <c r="K46" s="84"/>
      <c r="L46" s="68"/>
      <c r="M46" s="66">
        <v>266.82499999999999</v>
      </c>
      <c r="N46" s="84">
        <v>266.8</v>
      </c>
      <c r="O46" s="84"/>
      <c r="P46" s="67"/>
    </row>
    <row r="47" spans="1:16" s="2" customFormat="1" ht="14.25" customHeight="1" thickBot="1">
      <c r="A47" s="417"/>
      <c r="B47" s="421"/>
      <c r="C47" s="421"/>
      <c r="D47" s="434"/>
      <c r="E47" s="432"/>
      <c r="F47" s="430"/>
      <c r="G47" s="445"/>
      <c r="H47" s="81" t="s">
        <v>18</v>
      </c>
      <c r="I47" s="82">
        <v>266.8</v>
      </c>
      <c r="J47" s="83">
        <v>266.8</v>
      </c>
      <c r="K47" s="83"/>
      <c r="L47" s="112">
        <v>0</v>
      </c>
      <c r="M47" s="111">
        <v>266.82499999999999</v>
      </c>
      <c r="N47" s="83">
        <v>266.8</v>
      </c>
      <c r="O47" s="83"/>
      <c r="P47" s="113">
        <v>0</v>
      </c>
    </row>
    <row r="48" spans="1:16" s="3" customFormat="1" ht="14.25" customHeight="1">
      <c r="A48" s="416" t="s">
        <v>14</v>
      </c>
      <c r="B48" s="420" t="s">
        <v>13</v>
      </c>
      <c r="C48" s="422" t="s">
        <v>31</v>
      </c>
      <c r="D48" s="455" t="s">
        <v>54</v>
      </c>
      <c r="E48" s="431"/>
      <c r="F48" s="443" t="s">
        <v>13</v>
      </c>
      <c r="G48" s="444"/>
      <c r="H48" s="86" t="s">
        <v>17</v>
      </c>
      <c r="I48" s="85">
        <v>98.53</v>
      </c>
      <c r="J48" s="84">
        <v>98.5</v>
      </c>
      <c r="K48" s="84"/>
      <c r="L48" s="68"/>
      <c r="M48" s="66">
        <v>116</v>
      </c>
      <c r="N48" s="84">
        <v>116</v>
      </c>
      <c r="O48" s="84"/>
      <c r="P48" s="67"/>
    </row>
    <row r="49" spans="1:16" ht="13.5" thickBot="1">
      <c r="A49" s="417"/>
      <c r="B49" s="421"/>
      <c r="C49" s="421"/>
      <c r="D49" s="456"/>
      <c r="E49" s="432"/>
      <c r="F49" s="430"/>
      <c r="G49" s="445"/>
      <c r="H49" s="81" t="s">
        <v>18</v>
      </c>
      <c r="I49" s="82">
        <v>98.53</v>
      </c>
      <c r="J49" s="83">
        <v>98.5</v>
      </c>
      <c r="K49" s="83"/>
      <c r="L49" s="112">
        <v>0</v>
      </c>
      <c r="M49" s="111">
        <v>116</v>
      </c>
      <c r="N49" s="83">
        <v>116</v>
      </c>
      <c r="O49" s="83"/>
      <c r="P49" s="113">
        <v>0</v>
      </c>
    </row>
    <row r="50" spans="1:16">
      <c r="A50" s="416" t="s">
        <v>14</v>
      </c>
      <c r="B50" s="420" t="s">
        <v>13</v>
      </c>
      <c r="C50" s="422" t="s">
        <v>33</v>
      </c>
      <c r="D50" s="433" t="s">
        <v>56</v>
      </c>
      <c r="E50" s="431"/>
      <c r="F50" s="443" t="s">
        <v>13</v>
      </c>
      <c r="G50" s="444"/>
      <c r="H50" s="86" t="s">
        <v>17</v>
      </c>
      <c r="I50" s="85">
        <v>1.86</v>
      </c>
      <c r="J50" s="84">
        <v>1.9</v>
      </c>
      <c r="K50" s="84"/>
      <c r="L50" s="68"/>
      <c r="M50" s="66">
        <v>2.8</v>
      </c>
      <c r="N50" s="84">
        <v>2.8</v>
      </c>
      <c r="O50" s="84"/>
      <c r="P50" s="67"/>
    </row>
    <row r="51" spans="1:16" ht="13.5" thickBot="1">
      <c r="A51" s="417"/>
      <c r="B51" s="421"/>
      <c r="C51" s="421"/>
      <c r="D51" s="434"/>
      <c r="E51" s="432"/>
      <c r="F51" s="430"/>
      <c r="G51" s="445"/>
      <c r="H51" s="81" t="s">
        <v>18</v>
      </c>
      <c r="I51" s="82">
        <v>1.86</v>
      </c>
      <c r="J51" s="83">
        <v>1.9</v>
      </c>
      <c r="K51" s="83"/>
      <c r="L51" s="112">
        <v>0</v>
      </c>
      <c r="M51" s="111">
        <v>2.8</v>
      </c>
      <c r="N51" s="83">
        <v>2.8</v>
      </c>
      <c r="O51" s="83"/>
      <c r="P51" s="113">
        <v>0</v>
      </c>
    </row>
    <row r="52" spans="1:16">
      <c r="A52" s="416" t="s">
        <v>14</v>
      </c>
      <c r="B52" s="420" t="s">
        <v>13</v>
      </c>
      <c r="C52" s="422" t="s">
        <v>27</v>
      </c>
      <c r="D52" s="455" t="s">
        <v>57</v>
      </c>
      <c r="E52" s="431"/>
      <c r="F52" s="443" t="s">
        <v>13</v>
      </c>
      <c r="G52" s="444"/>
      <c r="H52" s="86" t="s">
        <v>17</v>
      </c>
      <c r="I52" s="85">
        <v>24</v>
      </c>
      <c r="J52" s="84">
        <v>24</v>
      </c>
      <c r="K52" s="84"/>
      <c r="L52" s="68"/>
      <c r="M52" s="66">
        <v>43.9</v>
      </c>
      <c r="N52" s="84">
        <v>43.9</v>
      </c>
      <c r="O52" s="84"/>
      <c r="P52" s="67"/>
    </row>
    <row r="53" spans="1:16" ht="13.5" thickBot="1">
      <c r="A53" s="417"/>
      <c r="B53" s="421"/>
      <c r="C53" s="421"/>
      <c r="D53" s="456"/>
      <c r="E53" s="432"/>
      <c r="F53" s="430"/>
      <c r="G53" s="445"/>
      <c r="H53" s="81" t="s">
        <v>18</v>
      </c>
      <c r="I53" s="82">
        <v>24</v>
      </c>
      <c r="J53" s="83">
        <v>24</v>
      </c>
      <c r="K53" s="83"/>
      <c r="L53" s="112">
        <v>0</v>
      </c>
      <c r="M53" s="111">
        <v>43.9</v>
      </c>
      <c r="N53" s="83">
        <v>43.9</v>
      </c>
      <c r="O53" s="83"/>
      <c r="P53" s="113">
        <v>0</v>
      </c>
    </row>
    <row r="54" spans="1:16">
      <c r="A54" s="416" t="s">
        <v>14</v>
      </c>
      <c r="B54" s="420" t="s">
        <v>13</v>
      </c>
      <c r="C54" s="422" t="s">
        <v>34</v>
      </c>
      <c r="D54" s="455" t="s">
        <v>58</v>
      </c>
      <c r="E54" s="431"/>
      <c r="F54" s="443" t="s">
        <v>13</v>
      </c>
      <c r="G54" s="444"/>
      <c r="H54" s="95" t="s">
        <v>17</v>
      </c>
      <c r="I54" s="85">
        <v>49.8</v>
      </c>
      <c r="J54" s="84">
        <v>49.8</v>
      </c>
      <c r="K54" s="84"/>
      <c r="L54" s="68"/>
      <c r="M54" s="136">
        <v>57</v>
      </c>
      <c r="N54" s="107">
        <v>57</v>
      </c>
      <c r="O54" s="84"/>
      <c r="P54" s="67"/>
    </row>
    <row r="55" spans="1:16" ht="13.5" thickBot="1">
      <c r="A55" s="417"/>
      <c r="B55" s="421"/>
      <c r="C55" s="421"/>
      <c r="D55" s="456"/>
      <c r="E55" s="432"/>
      <c r="F55" s="430"/>
      <c r="G55" s="445"/>
      <c r="H55" s="81" t="s">
        <v>18</v>
      </c>
      <c r="I55" s="82">
        <v>49.8</v>
      </c>
      <c r="J55" s="83">
        <v>49.8</v>
      </c>
      <c r="K55" s="83"/>
      <c r="L55" s="112">
        <v>0</v>
      </c>
      <c r="M55" s="111">
        <v>57</v>
      </c>
      <c r="N55" s="83">
        <v>57</v>
      </c>
      <c r="O55" s="83"/>
      <c r="P55" s="113">
        <v>0</v>
      </c>
    </row>
    <row r="56" spans="1:16">
      <c r="A56" s="416" t="s">
        <v>14</v>
      </c>
      <c r="B56" s="420" t="s">
        <v>13</v>
      </c>
      <c r="C56" s="422" t="s">
        <v>35</v>
      </c>
      <c r="D56" s="433" t="s">
        <v>59</v>
      </c>
      <c r="E56" s="431"/>
      <c r="F56" s="443" t="s">
        <v>13</v>
      </c>
      <c r="G56" s="444"/>
      <c r="H56" s="86" t="s">
        <v>17</v>
      </c>
      <c r="I56" s="85">
        <v>4</v>
      </c>
      <c r="J56" s="84">
        <v>4</v>
      </c>
      <c r="K56" s="84"/>
      <c r="L56" s="68"/>
      <c r="M56" s="66">
        <v>4</v>
      </c>
      <c r="N56" s="84">
        <v>4</v>
      </c>
      <c r="O56" s="84"/>
      <c r="P56" s="67"/>
    </row>
    <row r="57" spans="1:16" ht="13.5" thickBot="1">
      <c r="A57" s="417"/>
      <c r="B57" s="421"/>
      <c r="C57" s="421"/>
      <c r="D57" s="434"/>
      <c r="E57" s="432"/>
      <c r="F57" s="430"/>
      <c r="G57" s="445"/>
      <c r="H57" s="81" t="s">
        <v>18</v>
      </c>
      <c r="I57" s="82">
        <v>4</v>
      </c>
      <c r="J57" s="83">
        <v>4</v>
      </c>
      <c r="K57" s="83"/>
      <c r="L57" s="112">
        <v>0</v>
      </c>
      <c r="M57" s="111">
        <v>4</v>
      </c>
      <c r="N57" s="83">
        <v>4</v>
      </c>
      <c r="O57" s="83"/>
      <c r="P57" s="113">
        <v>0</v>
      </c>
    </row>
    <row r="58" spans="1:16" ht="13.5" customHeight="1" thickBot="1">
      <c r="A58" s="460" t="s">
        <v>14</v>
      </c>
      <c r="B58" s="420" t="s">
        <v>13</v>
      </c>
      <c r="C58" s="422" t="s">
        <v>36</v>
      </c>
      <c r="D58" s="149" t="s">
        <v>60</v>
      </c>
      <c r="E58" s="429"/>
      <c r="F58" s="443" t="s">
        <v>13</v>
      </c>
      <c r="G58" s="461"/>
      <c r="H58" s="96"/>
      <c r="I58" s="98">
        <v>25.5</v>
      </c>
      <c r="J58" s="106">
        <v>25.5</v>
      </c>
      <c r="K58" s="97"/>
      <c r="L58" s="127"/>
      <c r="M58" s="148">
        <v>30</v>
      </c>
      <c r="N58" s="106">
        <v>30</v>
      </c>
      <c r="O58" s="97"/>
      <c r="P58" s="137"/>
    </row>
    <row r="59" spans="1:16" ht="13.5" thickBot="1">
      <c r="A59" s="432"/>
      <c r="B59" s="459"/>
      <c r="C59" s="459"/>
      <c r="D59" s="150"/>
      <c r="E59" s="430"/>
      <c r="F59" s="430"/>
      <c r="G59" s="445"/>
      <c r="H59" s="103" t="s">
        <v>18</v>
      </c>
      <c r="I59" s="104">
        <v>25.5</v>
      </c>
      <c r="J59" s="105">
        <v>25.5</v>
      </c>
      <c r="K59" s="105"/>
      <c r="L59" s="128">
        <v>0</v>
      </c>
      <c r="M59" s="104">
        <v>30</v>
      </c>
      <c r="N59" s="105">
        <v>30</v>
      </c>
      <c r="O59" s="105"/>
      <c r="P59" s="138"/>
    </row>
    <row r="60" spans="1:16">
      <c r="A60" s="416" t="s">
        <v>14</v>
      </c>
      <c r="B60" s="420" t="s">
        <v>13</v>
      </c>
      <c r="C60" s="422" t="s">
        <v>66</v>
      </c>
      <c r="D60" s="455" t="s">
        <v>61</v>
      </c>
      <c r="E60" s="431"/>
      <c r="F60" s="443" t="s">
        <v>13</v>
      </c>
      <c r="G60" s="444"/>
      <c r="H60" s="86" t="s">
        <v>17</v>
      </c>
      <c r="I60" s="85">
        <v>3.47</v>
      </c>
      <c r="J60" s="84">
        <v>3.5</v>
      </c>
      <c r="K60" s="84"/>
      <c r="L60" s="68"/>
      <c r="M60" s="66">
        <v>4.3</v>
      </c>
      <c r="N60" s="84">
        <v>4.32</v>
      </c>
      <c r="O60" s="84"/>
      <c r="P60" s="67"/>
    </row>
    <row r="61" spans="1:16" ht="13.5" thickBot="1">
      <c r="A61" s="417"/>
      <c r="B61" s="421"/>
      <c r="C61" s="421"/>
      <c r="D61" s="456"/>
      <c r="E61" s="432"/>
      <c r="F61" s="430"/>
      <c r="G61" s="445"/>
      <c r="H61" s="81" t="s">
        <v>18</v>
      </c>
      <c r="I61" s="82">
        <v>3.47</v>
      </c>
      <c r="J61" s="83">
        <v>3.5</v>
      </c>
      <c r="K61" s="83"/>
      <c r="L61" s="112">
        <v>0</v>
      </c>
      <c r="M61" s="111">
        <v>4.3</v>
      </c>
      <c r="N61" s="83">
        <v>4.32</v>
      </c>
      <c r="O61" s="83"/>
      <c r="P61" s="113">
        <v>0</v>
      </c>
    </row>
    <row r="62" spans="1:16">
      <c r="A62" s="416" t="s">
        <v>14</v>
      </c>
      <c r="B62" s="420" t="s">
        <v>13</v>
      </c>
      <c r="C62" s="422" t="s">
        <v>37</v>
      </c>
      <c r="D62" s="433" t="s">
        <v>62</v>
      </c>
      <c r="E62" s="431"/>
      <c r="F62" s="443" t="s">
        <v>13</v>
      </c>
      <c r="G62" s="444"/>
      <c r="H62" s="86" t="s">
        <v>17</v>
      </c>
      <c r="I62" s="85">
        <v>1.2</v>
      </c>
      <c r="J62" s="84">
        <v>1.2</v>
      </c>
      <c r="K62" s="84"/>
      <c r="L62" s="68"/>
      <c r="M62" s="66">
        <v>1.2</v>
      </c>
      <c r="N62" s="84">
        <v>1.2</v>
      </c>
      <c r="O62" s="84"/>
      <c r="P62" s="67"/>
    </row>
    <row r="63" spans="1:16" ht="13.5" thickBot="1">
      <c r="A63" s="417"/>
      <c r="B63" s="421"/>
      <c r="C63" s="421"/>
      <c r="D63" s="434"/>
      <c r="E63" s="432"/>
      <c r="F63" s="430"/>
      <c r="G63" s="445"/>
      <c r="H63" s="81" t="s">
        <v>18</v>
      </c>
      <c r="I63" s="82">
        <v>1.2</v>
      </c>
      <c r="J63" s="83">
        <v>1.2</v>
      </c>
      <c r="K63" s="83"/>
      <c r="L63" s="112">
        <v>0</v>
      </c>
      <c r="M63" s="111">
        <v>1.2</v>
      </c>
      <c r="N63" s="83">
        <v>1.2</v>
      </c>
      <c r="O63" s="83"/>
      <c r="P63" s="113">
        <v>0</v>
      </c>
    </row>
    <row r="64" spans="1:16">
      <c r="A64" s="418" t="s">
        <v>14</v>
      </c>
      <c r="B64" s="439" t="s">
        <v>13</v>
      </c>
      <c r="C64" s="441" t="s">
        <v>38</v>
      </c>
      <c r="D64" s="457" t="s">
        <v>63</v>
      </c>
      <c r="E64" s="435"/>
      <c r="F64" s="448" t="s">
        <v>13</v>
      </c>
      <c r="G64" s="450"/>
      <c r="H64" s="80" t="s">
        <v>17</v>
      </c>
      <c r="I64" s="87">
        <v>5.49</v>
      </c>
      <c r="J64" s="88">
        <v>5.5</v>
      </c>
      <c r="K64" s="88"/>
      <c r="L64" s="125"/>
      <c r="M64" s="135">
        <v>10.08</v>
      </c>
      <c r="N64" s="88">
        <v>10.1</v>
      </c>
      <c r="O64" s="88"/>
      <c r="P64" s="132"/>
    </row>
    <row r="65" spans="1:16" ht="13.5" thickBot="1">
      <c r="A65" s="419"/>
      <c r="B65" s="440"/>
      <c r="C65" s="442"/>
      <c r="D65" s="458"/>
      <c r="E65" s="436"/>
      <c r="F65" s="449"/>
      <c r="G65" s="451"/>
      <c r="H65" s="81" t="s">
        <v>18</v>
      </c>
      <c r="I65" s="89">
        <v>5.49</v>
      </c>
      <c r="J65" s="90">
        <v>5.5</v>
      </c>
      <c r="K65" s="90"/>
      <c r="L65" s="126">
        <v>0</v>
      </c>
      <c r="M65" s="133">
        <v>10.08</v>
      </c>
      <c r="N65" s="90">
        <v>10.1</v>
      </c>
      <c r="O65" s="90"/>
      <c r="P65" s="134">
        <v>0</v>
      </c>
    </row>
    <row r="66" spans="1:16">
      <c r="A66" s="416" t="s">
        <v>14</v>
      </c>
      <c r="B66" s="420" t="s">
        <v>13</v>
      </c>
      <c r="C66" s="422" t="s">
        <v>41</v>
      </c>
      <c r="D66" s="455" t="s">
        <v>67</v>
      </c>
      <c r="E66" s="431"/>
      <c r="F66" s="443" t="s">
        <v>13</v>
      </c>
      <c r="G66" s="444"/>
      <c r="H66" s="151" t="s">
        <v>17</v>
      </c>
      <c r="I66" s="85">
        <v>18</v>
      </c>
      <c r="J66" s="84">
        <v>18</v>
      </c>
      <c r="K66" s="84"/>
      <c r="L66" s="68"/>
      <c r="M66" s="136">
        <v>29.25</v>
      </c>
      <c r="N66" s="107">
        <v>29.3</v>
      </c>
      <c r="O66" s="84"/>
      <c r="P66" s="67"/>
    </row>
    <row r="67" spans="1:16" ht="13.5" thickBot="1">
      <c r="A67" s="417"/>
      <c r="B67" s="421"/>
      <c r="C67" s="421"/>
      <c r="D67" s="456"/>
      <c r="E67" s="432"/>
      <c r="F67" s="430"/>
      <c r="G67" s="445"/>
      <c r="H67" s="81" t="s">
        <v>18</v>
      </c>
      <c r="I67" s="82">
        <v>18</v>
      </c>
      <c r="J67" s="83">
        <v>18</v>
      </c>
      <c r="K67" s="83"/>
      <c r="L67" s="112">
        <v>0</v>
      </c>
      <c r="M67" s="111">
        <v>29.25</v>
      </c>
      <c r="N67" s="83">
        <v>29.3</v>
      </c>
      <c r="O67" s="83"/>
      <c r="P67" s="113">
        <v>0</v>
      </c>
    </row>
    <row r="68" spans="1:16">
      <c r="A68" s="416" t="s">
        <v>14</v>
      </c>
      <c r="B68" s="420" t="s">
        <v>13</v>
      </c>
      <c r="C68" s="422" t="s">
        <v>43</v>
      </c>
      <c r="D68" s="433" t="s">
        <v>69</v>
      </c>
      <c r="E68" s="431"/>
      <c r="F68" s="443" t="s">
        <v>13</v>
      </c>
      <c r="G68" s="444"/>
      <c r="H68" s="86" t="s">
        <v>17</v>
      </c>
      <c r="I68" s="85">
        <v>21</v>
      </c>
      <c r="J68" s="84">
        <v>21</v>
      </c>
      <c r="K68" s="84"/>
      <c r="L68" s="68"/>
      <c r="M68" s="66">
        <v>20.12</v>
      </c>
      <c r="N68" s="84">
        <v>20.100000000000001</v>
      </c>
      <c r="O68" s="84"/>
      <c r="P68" s="67"/>
    </row>
    <row r="69" spans="1:16" ht="13.5" thickBot="1">
      <c r="A69" s="417"/>
      <c r="B69" s="421"/>
      <c r="C69" s="421"/>
      <c r="D69" s="434"/>
      <c r="E69" s="432"/>
      <c r="F69" s="430"/>
      <c r="G69" s="445"/>
      <c r="H69" s="81" t="s">
        <v>18</v>
      </c>
      <c r="I69" s="82">
        <v>21</v>
      </c>
      <c r="J69" s="83">
        <v>21</v>
      </c>
      <c r="K69" s="83"/>
      <c r="L69" s="112">
        <v>0</v>
      </c>
      <c r="M69" s="111">
        <v>20.12</v>
      </c>
      <c r="N69" s="83">
        <v>20.100000000000001</v>
      </c>
      <c r="O69" s="83"/>
      <c r="P69" s="113">
        <v>0</v>
      </c>
    </row>
    <row r="70" spans="1:16">
      <c r="A70" s="416" t="s">
        <v>14</v>
      </c>
      <c r="B70" s="420" t="s">
        <v>13</v>
      </c>
      <c r="C70" s="422" t="s">
        <v>75</v>
      </c>
      <c r="D70" s="433" t="s">
        <v>70</v>
      </c>
      <c r="E70" s="431"/>
      <c r="F70" s="443" t="s">
        <v>13</v>
      </c>
      <c r="G70" s="444"/>
      <c r="H70" s="86" t="s">
        <v>17</v>
      </c>
      <c r="I70" s="85">
        <v>10.1</v>
      </c>
      <c r="J70" s="84">
        <v>10.1</v>
      </c>
      <c r="K70" s="84"/>
      <c r="L70" s="68"/>
      <c r="M70" s="66">
        <v>5.8</v>
      </c>
      <c r="N70" s="84">
        <v>5.8</v>
      </c>
      <c r="O70" s="84"/>
      <c r="P70" s="67"/>
    </row>
    <row r="71" spans="1:16" ht="13.5" thickBot="1">
      <c r="A71" s="417"/>
      <c r="B71" s="421"/>
      <c r="C71" s="421"/>
      <c r="D71" s="434"/>
      <c r="E71" s="432"/>
      <c r="F71" s="430"/>
      <c r="G71" s="445"/>
      <c r="H71" s="81" t="s">
        <v>18</v>
      </c>
      <c r="I71" s="82">
        <v>10.1</v>
      </c>
      <c r="J71" s="83">
        <v>10.1</v>
      </c>
      <c r="K71" s="83"/>
      <c r="L71" s="112">
        <v>0</v>
      </c>
      <c r="M71" s="111">
        <v>5.8</v>
      </c>
      <c r="N71" s="83">
        <v>5.8</v>
      </c>
      <c r="O71" s="83"/>
      <c r="P71" s="113">
        <v>0</v>
      </c>
    </row>
    <row r="72" spans="1:16">
      <c r="A72" s="416" t="s">
        <v>14</v>
      </c>
      <c r="B72" s="420" t="s">
        <v>13</v>
      </c>
      <c r="C72" s="422" t="s">
        <v>44</v>
      </c>
      <c r="D72" s="433" t="s">
        <v>73</v>
      </c>
      <c r="E72" s="431"/>
      <c r="F72" s="443" t="s">
        <v>13</v>
      </c>
      <c r="G72" s="444"/>
      <c r="H72" s="86" t="s">
        <v>17</v>
      </c>
      <c r="I72" s="85">
        <v>4.3559999999999999</v>
      </c>
      <c r="J72" s="84">
        <v>4.4000000000000004</v>
      </c>
      <c r="K72" s="84"/>
      <c r="L72" s="68"/>
      <c r="M72" s="66">
        <v>4.74</v>
      </c>
      <c r="N72" s="84">
        <v>4.7</v>
      </c>
      <c r="O72" s="84"/>
      <c r="P72" s="67"/>
    </row>
    <row r="73" spans="1:16" ht="13.5" thickBot="1">
      <c r="A73" s="417"/>
      <c r="B73" s="421"/>
      <c r="C73" s="421"/>
      <c r="D73" s="434"/>
      <c r="E73" s="432"/>
      <c r="F73" s="430"/>
      <c r="G73" s="445"/>
      <c r="H73" s="81" t="s">
        <v>18</v>
      </c>
      <c r="I73" s="82">
        <v>4.3559999999999999</v>
      </c>
      <c r="J73" s="83">
        <v>4.4000000000000004</v>
      </c>
      <c r="K73" s="83"/>
      <c r="L73" s="112">
        <v>0</v>
      </c>
      <c r="M73" s="111">
        <v>4.74</v>
      </c>
      <c r="N73" s="83">
        <v>4.7</v>
      </c>
      <c r="O73" s="83"/>
      <c r="P73" s="113">
        <v>0</v>
      </c>
    </row>
    <row r="74" spans="1:16">
      <c r="A74" s="416" t="s">
        <v>14</v>
      </c>
      <c r="B74" s="420" t="s">
        <v>13</v>
      </c>
      <c r="C74" s="422" t="s">
        <v>45</v>
      </c>
      <c r="D74" s="433" t="s">
        <v>74</v>
      </c>
      <c r="E74" s="431"/>
      <c r="F74" s="443" t="s">
        <v>13</v>
      </c>
      <c r="G74" s="444"/>
      <c r="H74" s="95" t="s">
        <v>17</v>
      </c>
      <c r="I74" s="85">
        <v>142.6</v>
      </c>
      <c r="J74" s="84">
        <v>142.6</v>
      </c>
      <c r="K74" s="84"/>
      <c r="L74" s="68"/>
      <c r="M74" s="136">
        <v>74.355000000000004</v>
      </c>
      <c r="N74" s="107">
        <v>74.400000000000006</v>
      </c>
      <c r="O74" s="84"/>
      <c r="P74" s="67"/>
    </row>
    <row r="75" spans="1:16" ht="13.5" thickBot="1">
      <c r="A75" s="417"/>
      <c r="B75" s="421"/>
      <c r="C75" s="421"/>
      <c r="D75" s="434"/>
      <c r="E75" s="432"/>
      <c r="F75" s="430"/>
      <c r="G75" s="445"/>
      <c r="H75" s="81" t="s">
        <v>18</v>
      </c>
      <c r="I75" s="82">
        <v>142.6</v>
      </c>
      <c r="J75" s="83">
        <v>142.6</v>
      </c>
      <c r="K75" s="83"/>
      <c r="L75" s="112">
        <v>0</v>
      </c>
      <c r="M75" s="111">
        <v>74.355000000000004</v>
      </c>
      <c r="N75" s="83">
        <v>74.400000000000006</v>
      </c>
      <c r="O75" s="83"/>
      <c r="P75" s="113">
        <v>0</v>
      </c>
    </row>
    <row r="76" spans="1:16">
      <c r="A76" s="416" t="s">
        <v>14</v>
      </c>
      <c r="B76" s="420" t="s">
        <v>13</v>
      </c>
      <c r="C76" s="422" t="s">
        <v>46</v>
      </c>
      <c r="D76" s="433" t="s">
        <v>76</v>
      </c>
      <c r="E76" s="431"/>
      <c r="F76" s="443" t="s">
        <v>13</v>
      </c>
      <c r="G76" s="444"/>
      <c r="H76" s="86" t="s">
        <v>17</v>
      </c>
      <c r="I76" s="85">
        <v>40.700000000000003</v>
      </c>
      <c r="J76" s="84">
        <v>40.700000000000003</v>
      </c>
      <c r="K76" s="84"/>
      <c r="L76" s="68"/>
      <c r="M76" s="66">
        <v>40.700000000000003</v>
      </c>
      <c r="N76" s="84">
        <v>40.700000000000003</v>
      </c>
      <c r="O76" s="84"/>
      <c r="P76" s="67"/>
    </row>
    <row r="77" spans="1:16" ht="13.5" thickBot="1">
      <c r="A77" s="417"/>
      <c r="B77" s="421"/>
      <c r="C77" s="421"/>
      <c r="D77" s="434"/>
      <c r="E77" s="432"/>
      <c r="F77" s="430"/>
      <c r="G77" s="445"/>
      <c r="H77" s="81" t="s">
        <v>18</v>
      </c>
      <c r="I77" s="82">
        <v>40.700000000000003</v>
      </c>
      <c r="J77" s="83">
        <v>40.700000000000003</v>
      </c>
      <c r="K77" s="83"/>
      <c r="L77" s="112">
        <v>0</v>
      </c>
      <c r="M77" s="111">
        <v>40.700000000000003</v>
      </c>
      <c r="N77" s="83">
        <v>40.700000000000003</v>
      </c>
      <c r="O77" s="83"/>
      <c r="P77" s="113">
        <v>0</v>
      </c>
    </row>
    <row r="78" spans="1:16">
      <c r="A78" s="416" t="s">
        <v>14</v>
      </c>
      <c r="B78" s="420" t="s">
        <v>13</v>
      </c>
      <c r="C78" s="422" t="s">
        <v>47</v>
      </c>
      <c r="D78" s="433" t="s">
        <v>78</v>
      </c>
      <c r="E78" s="431"/>
      <c r="F78" s="443" t="s">
        <v>13</v>
      </c>
      <c r="G78" s="444"/>
      <c r="H78" s="86" t="s">
        <v>17</v>
      </c>
      <c r="I78" s="85">
        <v>6.95</v>
      </c>
      <c r="J78" s="84">
        <v>7</v>
      </c>
      <c r="K78" s="84"/>
      <c r="L78" s="68"/>
      <c r="M78" s="66">
        <v>7</v>
      </c>
      <c r="N78" s="84">
        <v>7</v>
      </c>
      <c r="O78" s="84"/>
      <c r="P78" s="67"/>
    </row>
    <row r="79" spans="1:16" ht="13.5" thickBot="1">
      <c r="A79" s="417"/>
      <c r="B79" s="421"/>
      <c r="C79" s="421"/>
      <c r="D79" s="434"/>
      <c r="E79" s="432"/>
      <c r="F79" s="430"/>
      <c r="G79" s="445"/>
      <c r="H79" s="81" t="s">
        <v>18</v>
      </c>
      <c r="I79" s="82">
        <v>6.95</v>
      </c>
      <c r="J79" s="83">
        <v>7</v>
      </c>
      <c r="K79" s="83"/>
      <c r="L79" s="112">
        <v>0</v>
      </c>
      <c r="M79" s="111">
        <v>7</v>
      </c>
      <c r="N79" s="83">
        <v>7</v>
      </c>
      <c r="O79" s="83"/>
      <c r="P79" s="113">
        <v>0</v>
      </c>
    </row>
    <row r="80" spans="1:16">
      <c r="A80" s="416" t="s">
        <v>14</v>
      </c>
      <c r="B80" s="420" t="s">
        <v>13</v>
      </c>
      <c r="C80" s="422" t="s">
        <v>86</v>
      </c>
      <c r="D80" s="455" t="s">
        <v>81</v>
      </c>
      <c r="E80" s="431"/>
      <c r="F80" s="443" t="s">
        <v>13</v>
      </c>
      <c r="G80" s="444"/>
      <c r="H80" s="86" t="s">
        <v>17</v>
      </c>
      <c r="I80" s="85">
        <v>176</v>
      </c>
      <c r="J80" s="84">
        <v>176</v>
      </c>
      <c r="K80" s="84"/>
      <c r="L80" s="68"/>
      <c r="M80" s="66">
        <v>200</v>
      </c>
      <c r="N80" s="84">
        <v>200</v>
      </c>
      <c r="O80" s="84"/>
      <c r="P80" s="67"/>
    </row>
    <row r="81" spans="1:31" ht="13.5" thickBot="1">
      <c r="A81" s="417"/>
      <c r="B81" s="421"/>
      <c r="C81" s="421"/>
      <c r="D81" s="456"/>
      <c r="E81" s="432"/>
      <c r="F81" s="430"/>
      <c r="G81" s="445"/>
      <c r="H81" s="81" t="s">
        <v>18</v>
      </c>
      <c r="I81" s="82">
        <v>176</v>
      </c>
      <c r="J81" s="83">
        <v>176</v>
      </c>
      <c r="K81" s="83"/>
      <c r="L81" s="112">
        <v>0</v>
      </c>
      <c r="M81" s="111">
        <v>200</v>
      </c>
      <c r="N81" s="83">
        <v>200</v>
      </c>
      <c r="O81" s="83"/>
      <c r="P81" s="113">
        <v>0</v>
      </c>
    </row>
    <row r="82" spans="1:31">
      <c r="A82" s="416" t="s">
        <v>14</v>
      </c>
      <c r="B82" s="420" t="s">
        <v>13</v>
      </c>
      <c r="C82" s="422" t="s">
        <v>88</v>
      </c>
      <c r="D82" s="455" t="s">
        <v>82</v>
      </c>
      <c r="E82" s="431"/>
      <c r="F82" s="443" t="s">
        <v>13</v>
      </c>
      <c r="G82" s="444"/>
      <c r="H82" s="86" t="s">
        <v>17</v>
      </c>
      <c r="I82" s="85">
        <v>173</v>
      </c>
      <c r="J82" s="84">
        <v>173</v>
      </c>
      <c r="K82" s="84"/>
      <c r="L82" s="68"/>
      <c r="M82" s="66">
        <v>200</v>
      </c>
      <c r="N82" s="84">
        <v>200</v>
      </c>
      <c r="O82" s="84"/>
      <c r="P82" s="67"/>
    </row>
    <row r="83" spans="1:31" ht="13.5" thickBot="1">
      <c r="A83" s="417"/>
      <c r="B83" s="421"/>
      <c r="C83" s="421"/>
      <c r="D83" s="456"/>
      <c r="E83" s="432"/>
      <c r="F83" s="430"/>
      <c r="G83" s="445"/>
      <c r="H83" s="81" t="s">
        <v>18</v>
      </c>
      <c r="I83" s="82">
        <v>173</v>
      </c>
      <c r="J83" s="83">
        <v>173</v>
      </c>
      <c r="K83" s="83"/>
      <c r="L83" s="112">
        <v>0</v>
      </c>
      <c r="M83" s="111">
        <v>200</v>
      </c>
      <c r="N83" s="83">
        <v>200</v>
      </c>
      <c r="O83" s="83"/>
      <c r="P83" s="113">
        <v>0</v>
      </c>
    </row>
    <row r="84" spans="1:31">
      <c r="A84" s="416" t="s">
        <v>14</v>
      </c>
      <c r="B84" s="420" t="s">
        <v>13</v>
      </c>
      <c r="C84" s="422" t="s">
        <v>90</v>
      </c>
      <c r="D84" s="455" t="s">
        <v>83</v>
      </c>
      <c r="E84" s="431"/>
      <c r="F84" s="443" t="s">
        <v>13</v>
      </c>
      <c r="G84" s="444"/>
      <c r="H84" s="86" t="s">
        <v>17</v>
      </c>
      <c r="I84" s="85">
        <v>25.65</v>
      </c>
      <c r="J84" s="84">
        <v>25.65</v>
      </c>
      <c r="K84" s="84"/>
      <c r="L84" s="68"/>
      <c r="M84" s="66">
        <v>30</v>
      </c>
      <c r="N84" s="84">
        <v>30</v>
      </c>
      <c r="O84" s="84"/>
      <c r="P84" s="67"/>
    </row>
    <row r="85" spans="1:31" ht="13.5" thickBot="1">
      <c r="A85" s="417"/>
      <c r="B85" s="421"/>
      <c r="C85" s="421"/>
      <c r="D85" s="456"/>
      <c r="E85" s="432"/>
      <c r="F85" s="430"/>
      <c r="G85" s="445"/>
      <c r="H85" s="81" t="s">
        <v>18</v>
      </c>
      <c r="I85" s="82">
        <v>25.65</v>
      </c>
      <c r="J85" s="83">
        <v>25.65</v>
      </c>
      <c r="K85" s="83"/>
      <c r="L85" s="112">
        <v>0</v>
      </c>
      <c r="M85" s="111">
        <v>30</v>
      </c>
      <c r="N85" s="83">
        <v>30</v>
      </c>
      <c r="O85" s="83"/>
      <c r="P85" s="113">
        <v>0</v>
      </c>
    </row>
    <row r="86" spans="1:31">
      <c r="A86" s="418" t="s">
        <v>14</v>
      </c>
      <c r="B86" s="439" t="s">
        <v>13</v>
      </c>
      <c r="C86" s="441" t="s">
        <v>92</v>
      </c>
      <c r="D86" s="457" t="s">
        <v>85</v>
      </c>
      <c r="E86" s="435"/>
      <c r="F86" s="448" t="s">
        <v>13</v>
      </c>
      <c r="G86" s="450"/>
      <c r="H86" s="80" t="s">
        <v>17</v>
      </c>
      <c r="I86" s="87">
        <v>5.09</v>
      </c>
      <c r="J86" s="88">
        <v>5.0999999999999996</v>
      </c>
      <c r="K86" s="88"/>
      <c r="L86" s="125"/>
      <c r="M86" s="135">
        <v>6</v>
      </c>
      <c r="N86" s="88">
        <v>6</v>
      </c>
      <c r="O86" s="88"/>
      <c r="P86" s="132"/>
    </row>
    <row r="87" spans="1:31" ht="13.5" thickBot="1">
      <c r="A87" s="419"/>
      <c r="B87" s="440"/>
      <c r="C87" s="442"/>
      <c r="D87" s="458"/>
      <c r="E87" s="436"/>
      <c r="F87" s="449"/>
      <c r="G87" s="451"/>
      <c r="H87" s="81" t="s">
        <v>18</v>
      </c>
      <c r="I87" s="89">
        <v>5.09</v>
      </c>
      <c r="J87" s="90">
        <v>5.0999999999999996</v>
      </c>
      <c r="K87" s="90"/>
      <c r="L87" s="126">
        <v>0</v>
      </c>
      <c r="M87" s="133">
        <v>6</v>
      </c>
      <c r="N87" s="90">
        <v>6</v>
      </c>
      <c r="O87" s="90"/>
      <c r="P87" s="134">
        <v>0</v>
      </c>
    </row>
    <row r="88" spans="1:31">
      <c r="A88" s="416" t="s">
        <v>14</v>
      </c>
      <c r="B88" s="420" t="s">
        <v>13</v>
      </c>
      <c r="C88" s="422" t="s">
        <v>94</v>
      </c>
      <c r="D88" s="446" t="s">
        <v>87</v>
      </c>
      <c r="E88" s="431"/>
      <c r="F88" s="443" t="s">
        <v>13</v>
      </c>
      <c r="G88" s="444"/>
      <c r="H88" s="86" t="s">
        <v>17</v>
      </c>
      <c r="I88" s="85">
        <v>36</v>
      </c>
      <c r="J88" s="84">
        <v>36</v>
      </c>
      <c r="K88" s="84"/>
      <c r="L88" s="68"/>
      <c r="M88" s="66">
        <v>36.6</v>
      </c>
      <c r="N88" s="84">
        <v>36.6</v>
      </c>
      <c r="O88" s="84"/>
      <c r="P88" s="67"/>
    </row>
    <row r="89" spans="1:31" ht="13.5" thickBot="1">
      <c r="A89" s="417"/>
      <c r="B89" s="421"/>
      <c r="C89" s="421"/>
      <c r="D89" s="447"/>
      <c r="E89" s="432"/>
      <c r="F89" s="430"/>
      <c r="G89" s="445"/>
      <c r="H89" s="81" t="s">
        <v>18</v>
      </c>
      <c r="I89" s="82">
        <v>36</v>
      </c>
      <c r="J89" s="83">
        <v>36</v>
      </c>
      <c r="K89" s="83"/>
      <c r="L89" s="112">
        <v>0</v>
      </c>
      <c r="M89" s="111">
        <v>36.6</v>
      </c>
      <c r="N89" s="83">
        <v>36.6</v>
      </c>
      <c r="O89" s="83"/>
      <c r="P89" s="113">
        <v>0</v>
      </c>
    </row>
    <row r="90" spans="1:31">
      <c r="A90" s="416" t="s">
        <v>14</v>
      </c>
      <c r="B90" s="420" t="s">
        <v>13</v>
      </c>
      <c r="C90" s="422" t="s">
        <v>96</v>
      </c>
      <c r="D90" s="433" t="s">
        <v>89</v>
      </c>
      <c r="E90" s="431"/>
      <c r="F90" s="443" t="s">
        <v>13</v>
      </c>
      <c r="G90" s="444"/>
      <c r="H90" s="86" t="s">
        <v>17</v>
      </c>
      <c r="I90" s="85">
        <v>0.5</v>
      </c>
      <c r="J90" s="84">
        <v>0.5</v>
      </c>
      <c r="K90" s="84"/>
      <c r="L90" s="68"/>
      <c r="M90" s="66">
        <v>1</v>
      </c>
      <c r="N90" s="84">
        <v>1</v>
      </c>
      <c r="O90" s="84"/>
      <c r="P90" s="67"/>
    </row>
    <row r="91" spans="1:31" ht="13.5" thickBot="1">
      <c r="A91" s="417"/>
      <c r="B91" s="421"/>
      <c r="C91" s="421"/>
      <c r="D91" s="434"/>
      <c r="E91" s="432"/>
      <c r="F91" s="430"/>
      <c r="G91" s="445"/>
      <c r="H91" s="81" t="s">
        <v>18</v>
      </c>
      <c r="I91" s="82">
        <v>0.5</v>
      </c>
      <c r="J91" s="83">
        <v>0.5</v>
      </c>
      <c r="K91" s="83"/>
      <c r="L91" s="112">
        <v>0</v>
      </c>
      <c r="M91" s="111">
        <v>1</v>
      </c>
      <c r="N91" s="83">
        <v>1</v>
      </c>
      <c r="O91" s="83"/>
      <c r="P91" s="113">
        <v>0</v>
      </c>
    </row>
    <row r="92" spans="1:31">
      <c r="A92" s="416" t="s">
        <v>14</v>
      </c>
      <c r="B92" s="420" t="s">
        <v>13</v>
      </c>
      <c r="C92" s="422" t="s">
        <v>98</v>
      </c>
      <c r="D92" s="433" t="s">
        <v>91</v>
      </c>
      <c r="E92" s="431"/>
      <c r="F92" s="443" t="s">
        <v>13</v>
      </c>
      <c r="G92" s="444"/>
      <c r="H92" s="95" t="s">
        <v>17</v>
      </c>
      <c r="I92" s="85">
        <v>9.6</v>
      </c>
      <c r="J92" s="84">
        <v>9.6</v>
      </c>
      <c r="K92" s="84"/>
      <c r="L92" s="68"/>
      <c r="M92" s="136">
        <v>9.6</v>
      </c>
      <c r="N92" s="107">
        <v>9.6</v>
      </c>
      <c r="O92" s="84"/>
      <c r="P92" s="67"/>
    </row>
    <row r="93" spans="1:31" ht="13.5" thickBot="1">
      <c r="A93" s="417"/>
      <c r="B93" s="421"/>
      <c r="C93" s="421"/>
      <c r="D93" s="434"/>
      <c r="E93" s="432"/>
      <c r="F93" s="430"/>
      <c r="G93" s="445"/>
      <c r="H93" s="81" t="s">
        <v>18</v>
      </c>
      <c r="I93" s="82">
        <v>9.6</v>
      </c>
      <c r="J93" s="83">
        <v>9.6</v>
      </c>
      <c r="K93" s="83"/>
      <c r="L93" s="112">
        <v>0</v>
      </c>
      <c r="M93" s="111">
        <v>9.6</v>
      </c>
      <c r="N93" s="83">
        <v>9.6</v>
      </c>
      <c r="O93" s="83"/>
      <c r="P93" s="113">
        <v>0</v>
      </c>
    </row>
    <row r="94" spans="1:31">
      <c r="A94" s="416" t="s">
        <v>14</v>
      </c>
      <c r="B94" s="420" t="s">
        <v>13</v>
      </c>
      <c r="C94" s="422" t="s">
        <v>100</v>
      </c>
      <c r="D94" s="433" t="s">
        <v>93</v>
      </c>
      <c r="E94" s="431"/>
      <c r="F94" s="443" t="s">
        <v>13</v>
      </c>
      <c r="G94" s="444"/>
      <c r="H94" s="86" t="s">
        <v>17</v>
      </c>
      <c r="I94" s="85">
        <v>1.8</v>
      </c>
      <c r="J94" s="84">
        <v>1.8</v>
      </c>
      <c r="K94" s="84"/>
      <c r="L94" s="68"/>
      <c r="M94" s="66">
        <v>2.4</v>
      </c>
      <c r="N94" s="84">
        <v>2.4</v>
      </c>
      <c r="O94" s="84"/>
      <c r="P94" s="67"/>
    </row>
    <row r="95" spans="1:31" ht="13.5" thickBot="1">
      <c r="A95" s="417"/>
      <c r="B95" s="421"/>
      <c r="C95" s="421"/>
      <c r="D95" s="434"/>
      <c r="E95" s="432"/>
      <c r="F95" s="430"/>
      <c r="G95" s="445"/>
      <c r="H95" s="81" t="s">
        <v>18</v>
      </c>
      <c r="I95" s="82">
        <v>1.8</v>
      </c>
      <c r="J95" s="83">
        <v>1.8</v>
      </c>
      <c r="K95" s="83"/>
      <c r="L95" s="112">
        <v>0</v>
      </c>
      <c r="M95" s="111">
        <v>2.4</v>
      </c>
      <c r="N95" s="83">
        <v>2.4</v>
      </c>
      <c r="O95" s="83"/>
      <c r="P95" s="113">
        <v>0</v>
      </c>
    </row>
    <row r="96" spans="1:31">
      <c r="A96" s="416" t="s">
        <v>14</v>
      </c>
      <c r="B96" s="420" t="s">
        <v>13</v>
      </c>
      <c r="C96" s="422" t="s">
        <v>102</v>
      </c>
      <c r="D96" s="433" t="s">
        <v>95</v>
      </c>
      <c r="E96" s="431"/>
      <c r="F96" s="443" t="s">
        <v>13</v>
      </c>
      <c r="G96" s="444"/>
      <c r="H96" s="99" t="s">
        <v>17</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c r="A97" s="417"/>
      <c r="B97" s="421"/>
      <c r="C97" s="421"/>
      <c r="D97" s="434"/>
      <c r="E97" s="432"/>
      <c r="F97" s="430"/>
      <c r="G97" s="445"/>
      <c r="H97" s="81" t="s">
        <v>18</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c r="A98" s="416" t="s">
        <v>14</v>
      </c>
      <c r="B98" s="420" t="s">
        <v>13</v>
      </c>
      <c r="C98" s="422" t="s">
        <v>104</v>
      </c>
      <c r="D98" s="433" t="s">
        <v>97</v>
      </c>
      <c r="E98" s="431"/>
      <c r="F98" s="443" t="s">
        <v>13</v>
      </c>
      <c r="G98" s="444"/>
      <c r="H98" s="86" t="s">
        <v>17</v>
      </c>
      <c r="I98" s="85">
        <v>2</v>
      </c>
      <c r="J98" s="84">
        <v>2</v>
      </c>
      <c r="K98" s="84"/>
      <c r="L98" s="68"/>
      <c r="M98" s="66">
        <v>2</v>
      </c>
      <c r="N98" s="84">
        <v>2</v>
      </c>
      <c r="O98" s="84"/>
      <c r="P98" s="67"/>
    </row>
    <row r="99" spans="1:31" ht="13.5" thickBot="1">
      <c r="A99" s="417"/>
      <c r="B99" s="421"/>
      <c r="C99" s="421"/>
      <c r="D99" s="434"/>
      <c r="E99" s="432"/>
      <c r="F99" s="430"/>
      <c r="G99" s="445"/>
      <c r="H99" s="81" t="s">
        <v>18</v>
      </c>
      <c r="I99" s="82">
        <v>2</v>
      </c>
      <c r="J99" s="83">
        <v>2</v>
      </c>
      <c r="K99" s="83"/>
      <c r="L99" s="112">
        <v>0</v>
      </c>
      <c r="M99" s="111">
        <v>2</v>
      </c>
      <c r="N99" s="83">
        <v>2</v>
      </c>
      <c r="O99" s="83"/>
      <c r="P99" s="113">
        <v>0</v>
      </c>
    </row>
    <row r="100" spans="1:31">
      <c r="A100" s="416" t="s">
        <v>14</v>
      </c>
      <c r="B100" s="420" t="s">
        <v>13</v>
      </c>
      <c r="C100" s="422" t="s">
        <v>106</v>
      </c>
      <c r="D100" s="433" t="s">
        <v>99</v>
      </c>
      <c r="E100" s="431"/>
      <c r="F100" s="443" t="s">
        <v>13</v>
      </c>
      <c r="G100" s="444"/>
      <c r="H100" s="86" t="s">
        <v>17</v>
      </c>
      <c r="I100" s="85">
        <v>109.771</v>
      </c>
      <c r="J100" s="84">
        <v>109.8</v>
      </c>
      <c r="K100" s="84"/>
      <c r="L100" s="68"/>
      <c r="M100" s="66">
        <v>135.738</v>
      </c>
      <c r="N100" s="84">
        <v>135.69999999999999</v>
      </c>
      <c r="O100" s="84"/>
      <c r="P100" s="67"/>
    </row>
    <row r="101" spans="1:31" ht="13.5" thickBot="1">
      <c r="A101" s="417"/>
      <c r="B101" s="421"/>
      <c r="C101" s="421"/>
      <c r="D101" s="434"/>
      <c r="E101" s="432"/>
      <c r="F101" s="430"/>
      <c r="G101" s="445"/>
      <c r="H101" s="81" t="s">
        <v>18</v>
      </c>
      <c r="I101" s="82">
        <v>109.771</v>
      </c>
      <c r="J101" s="83">
        <v>109.8</v>
      </c>
      <c r="K101" s="83"/>
      <c r="L101" s="112">
        <v>0</v>
      </c>
      <c r="M101" s="111">
        <v>135.738</v>
      </c>
      <c r="N101" s="83">
        <v>135.69999999999999</v>
      </c>
      <c r="O101" s="83"/>
      <c r="P101" s="113">
        <v>0</v>
      </c>
    </row>
    <row r="102" spans="1:31">
      <c r="A102" s="416" t="s">
        <v>14</v>
      </c>
      <c r="B102" s="420" t="s">
        <v>13</v>
      </c>
      <c r="C102" s="422" t="s">
        <v>108</v>
      </c>
      <c r="D102" s="433" t="s">
        <v>101</v>
      </c>
      <c r="E102" s="431"/>
      <c r="F102" s="443" t="s">
        <v>13</v>
      </c>
      <c r="G102" s="444"/>
      <c r="H102" s="86" t="s">
        <v>17</v>
      </c>
      <c r="I102" s="85">
        <v>3.3</v>
      </c>
      <c r="J102" s="84">
        <v>3.3</v>
      </c>
      <c r="K102" s="84"/>
      <c r="L102" s="68"/>
      <c r="M102" s="66">
        <v>3.3</v>
      </c>
      <c r="N102" s="84">
        <v>3.3</v>
      </c>
      <c r="O102" s="84"/>
      <c r="P102" s="67"/>
    </row>
    <row r="103" spans="1:31" ht="13.5" thickBot="1">
      <c r="A103" s="417"/>
      <c r="B103" s="421"/>
      <c r="C103" s="421"/>
      <c r="D103" s="434"/>
      <c r="E103" s="432"/>
      <c r="F103" s="430"/>
      <c r="G103" s="445"/>
      <c r="H103" s="81" t="s">
        <v>18</v>
      </c>
      <c r="I103" s="82">
        <v>3.3</v>
      </c>
      <c r="J103" s="83">
        <v>3.3</v>
      </c>
      <c r="K103" s="83"/>
      <c r="L103" s="112">
        <v>0</v>
      </c>
      <c r="M103" s="111">
        <v>3.3</v>
      </c>
      <c r="N103" s="83">
        <v>3.3</v>
      </c>
      <c r="O103" s="83"/>
      <c r="P103" s="113">
        <v>0</v>
      </c>
    </row>
    <row r="104" spans="1:31">
      <c r="A104" s="418" t="s">
        <v>14</v>
      </c>
      <c r="B104" s="439" t="s">
        <v>13</v>
      </c>
      <c r="C104" s="441" t="s">
        <v>110</v>
      </c>
      <c r="D104" s="472" t="s">
        <v>103</v>
      </c>
      <c r="E104" s="435"/>
      <c r="F104" s="448" t="s">
        <v>13</v>
      </c>
      <c r="G104" s="450"/>
      <c r="H104" s="80" t="s">
        <v>17</v>
      </c>
      <c r="I104" s="87">
        <v>29.058</v>
      </c>
      <c r="J104" s="88">
        <v>29.1</v>
      </c>
      <c r="K104" s="88"/>
      <c r="L104" s="125"/>
      <c r="M104" s="135">
        <v>27.8</v>
      </c>
      <c r="N104" s="88">
        <v>27.8</v>
      </c>
      <c r="O104" s="88"/>
      <c r="P104" s="132"/>
    </row>
    <row r="105" spans="1:31">
      <c r="A105" s="466"/>
      <c r="B105" s="467"/>
      <c r="C105" s="468"/>
      <c r="D105" s="473"/>
      <c r="E105" s="453"/>
      <c r="F105" s="454"/>
      <c r="G105" s="452"/>
      <c r="H105" s="91"/>
      <c r="I105" s="92"/>
      <c r="J105" s="93"/>
      <c r="K105" s="93"/>
      <c r="L105" s="130"/>
      <c r="M105" s="141"/>
      <c r="N105" s="93"/>
      <c r="O105" s="93"/>
      <c r="P105" s="142"/>
    </row>
    <row r="106" spans="1:31" ht="13.5" thickBot="1">
      <c r="A106" s="419"/>
      <c r="B106" s="440"/>
      <c r="C106" s="442"/>
      <c r="D106" s="474"/>
      <c r="E106" s="436"/>
      <c r="F106" s="449"/>
      <c r="G106" s="451"/>
      <c r="H106" s="81" t="s">
        <v>18</v>
      </c>
      <c r="I106" s="89">
        <v>29.058</v>
      </c>
      <c r="J106" s="90">
        <v>29.1</v>
      </c>
      <c r="K106" s="90"/>
      <c r="L106" s="126">
        <v>0</v>
      </c>
      <c r="M106" s="133">
        <v>27.8</v>
      </c>
      <c r="N106" s="90">
        <v>27.8</v>
      </c>
      <c r="O106" s="90"/>
      <c r="P106" s="134">
        <v>0</v>
      </c>
    </row>
    <row r="107" spans="1:31">
      <c r="A107" s="416" t="s">
        <v>14</v>
      </c>
      <c r="B107" s="420" t="s">
        <v>13</v>
      </c>
      <c r="C107" s="422" t="s">
        <v>112</v>
      </c>
      <c r="D107" s="433" t="s">
        <v>105</v>
      </c>
      <c r="E107" s="431"/>
      <c r="F107" s="443" t="s">
        <v>13</v>
      </c>
      <c r="G107" s="444"/>
      <c r="H107" s="86" t="s">
        <v>17</v>
      </c>
      <c r="I107" s="85">
        <v>7.99</v>
      </c>
      <c r="J107" s="84">
        <v>8</v>
      </c>
      <c r="K107" s="84"/>
      <c r="L107" s="68"/>
      <c r="M107" s="66">
        <v>8</v>
      </c>
      <c r="N107" s="84">
        <v>8</v>
      </c>
      <c r="O107" s="84"/>
      <c r="P107" s="67"/>
    </row>
    <row r="108" spans="1:31" ht="13.5" thickBot="1">
      <c r="A108" s="417"/>
      <c r="B108" s="421"/>
      <c r="C108" s="421"/>
      <c r="D108" s="434"/>
      <c r="E108" s="432"/>
      <c r="F108" s="430"/>
      <c r="G108" s="445"/>
      <c r="H108" s="81" t="s">
        <v>18</v>
      </c>
      <c r="I108" s="82">
        <v>7.99</v>
      </c>
      <c r="J108" s="83">
        <v>8</v>
      </c>
      <c r="K108" s="83"/>
      <c r="L108" s="112">
        <v>0</v>
      </c>
      <c r="M108" s="111">
        <v>8</v>
      </c>
      <c r="N108" s="83">
        <v>8</v>
      </c>
      <c r="O108" s="83"/>
      <c r="P108" s="113">
        <v>0</v>
      </c>
    </row>
    <row r="109" spans="1:31">
      <c r="A109" s="416" t="s">
        <v>14</v>
      </c>
      <c r="B109" s="420" t="s">
        <v>13</v>
      </c>
      <c r="C109" s="422" t="s">
        <v>118</v>
      </c>
      <c r="D109" s="433" t="s">
        <v>111</v>
      </c>
      <c r="E109" s="431"/>
      <c r="F109" s="443" t="s">
        <v>13</v>
      </c>
      <c r="G109" s="444"/>
      <c r="H109" s="86" t="s">
        <v>17</v>
      </c>
      <c r="I109" s="85">
        <v>49.5</v>
      </c>
      <c r="J109" s="84">
        <v>49.5</v>
      </c>
      <c r="K109" s="84"/>
      <c r="L109" s="68"/>
      <c r="M109" s="66">
        <v>50</v>
      </c>
      <c r="N109" s="84">
        <v>50</v>
      </c>
      <c r="O109" s="84"/>
      <c r="P109" s="67"/>
    </row>
    <row r="110" spans="1:31" ht="13.5" thickBot="1">
      <c r="A110" s="417"/>
      <c r="B110" s="421"/>
      <c r="C110" s="421"/>
      <c r="D110" s="434"/>
      <c r="E110" s="432"/>
      <c r="F110" s="430"/>
      <c r="G110" s="445"/>
      <c r="H110" s="81" t="s">
        <v>18</v>
      </c>
      <c r="I110" s="82">
        <v>49.5</v>
      </c>
      <c r="J110" s="83">
        <v>49.5</v>
      </c>
      <c r="K110" s="83"/>
      <c r="L110" s="112">
        <v>0</v>
      </c>
      <c r="M110" s="111">
        <v>50</v>
      </c>
      <c r="N110" s="83">
        <v>50</v>
      </c>
      <c r="O110" s="83"/>
      <c r="P110" s="113">
        <v>0</v>
      </c>
    </row>
    <row r="111" spans="1:31">
      <c r="A111" s="416" t="s">
        <v>14</v>
      </c>
      <c r="B111" s="420" t="s">
        <v>13</v>
      </c>
      <c r="C111" s="422" t="s">
        <v>120</v>
      </c>
      <c r="D111" s="446" t="s">
        <v>113</v>
      </c>
      <c r="E111" s="431"/>
      <c r="F111" s="443" t="s">
        <v>13</v>
      </c>
      <c r="G111" s="444"/>
      <c r="H111" s="99" t="s">
        <v>17</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c r="A112" s="417"/>
      <c r="B112" s="421"/>
      <c r="C112" s="421"/>
      <c r="D112" s="447"/>
      <c r="E112" s="432"/>
      <c r="F112" s="430"/>
      <c r="G112" s="445"/>
      <c r="H112" s="81" t="s">
        <v>18</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c r="A113" s="416" t="s">
        <v>14</v>
      </c>
      <c r="B113" s="420" t="s">
        <v>13</v>
      </c>
      <c r="C113" s="422" t="s">
        <v>123</v>
      </c>
      <c r="D113" s="433" t="s">
        <v>117</v>
      </c>
      <c r="E113" s="431"/>
      <c r="F113" s="443" t="s">
        <v>13</v>
      </c>
      <c r="G113" s="444"/>
      <c r="H113" s="86" t="s">
        <v>17</v>
      </c>
      <c r="I113" s="85">
        <v>5.89</v>
      </c>
      <c r="J113" s="84">
        <v>5.9</v>
      </c>
      <c r="K113" s="84"/>
      <c r="L113" s="68"/>
      <c r="M113" s="66">
        <v>5.13</v>
      </c>
      <c r="N113" s="84">
        <v>5.0999999999999996</v>
      </c>
      <c r="O113" s="84"/>
      <c r="P113" s="67"/>
    </row>
    <row r="114" spans="1:31" ht="13.5" thickBot="1">
      <c r="A114" s="417"/>
      <c r="B114" s="421"/>
      <c r="C114" s="421"/>
      <c r="D114" s="434"/>
      <c r="E114" s="432"/>
      <c r="F114" s="430"/>
      <c r="G114" s="445"/>
      <c r="H114" s="81" t="s">
        <v>18</v>
      </c>
      <c r="I114" s="82">
        <v>5.89</v>
      </c>
      <c r="J114" s="83">
        <v>5.9</v>
      </c>
      <c r="K114" s="83"/>
      <c r="L114" s="112">
        <v>0</v>
      </c>
      <c r="M114" s="111">
        <v>5.13</v>
      </c>
      <c r="N114" s="83">
        <v>5.0999999999999996</v>
      </c>
      <c r="O114" s="83"/>
      <c r="P114" s="113">
        <v>0</v>
      </c>
    </row>
    <row r="115" spans="1:31">
      <c r="A115" s="416" t="s">
        <v>14</v>
      </c>
      <c r="B115" s="420" t="s">
        <v>13</v>
      </c>
      <c r="C115" s="422" t="s">
        <v>124</v>
      </c>
      <c r="D115" s="433" t="s">
        <v>119</v>
      </c>
      <c r="E115" s="431"/>
      <c r="F115" s="443" t="s">
        <v>13</v>
      </c>
      <c r="G115" s="444"/>
      <c r="H115" s="99" t="s">
        <v>17</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c r="A116" s="417"/>
      <c r="B116" s="421"/>
      <c r="C116" s="421"/>
      <c r="D116" s="434"/>
      <c r="E116" s="432"/>
      <c r="F116" s="430"/>
      <c r="G116" s="445"/>
      <c r="H116" s="81" t="s">
        <v>18</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c r="A117" s="418" t="s">
        <v>14</v>
      </c>
      <c r="B117" s="439" t="s">
        <v>13</v>
      </c>
      <c r="C117" s="441" t="s">
        <v>32</v>
      </c>
      <c r="D117" s="437" t="s">
        <v>55</v>
      </c>
      <c r="E117" s="435"/>
      <c r="F117" s="448" t="s">
        <v>13</v>
      </c>
      <c r="G117" s="450"/>
      <c r="H117" s="80" t="s">
        <v>17</v>
      </c>
      <c r="I117" s="87"/>
      <c r="J117" s="88"/>
      <c r="K117" s="88"/>
      <c r="L117" s="125"/>
      <c r="M117" s="135">
        <v>42.9</v>
      </c>
      <c r="N117" s="88">
        <v>42.9</v>
      </c>
      <c r="O117" s="88"/>
      <c r="P117" s="132"/>
    </row>
    <row r="118" spans="1:31" ht="13.5" thickBot="1">
      <c r="A118" s="419"/>
      <c r="B118" s="440"/>
      <c r="C118" s="442"/>
      <c r="D118" s="438"/>
      <c r="E118" s="436"/>
      <c r="F118" s="449"/>
      <c r="G118" s="451"/>
      <c r="H118" s="81" t="s">
        <v>18</v>
      </c>
      <c r="I118" s="89">
        <v>0</v>
      </c>
      <c r="J118" s="90">
        <v>0</v>
      </c>
      <c r="K118" s="90"/>
      <c r="L118" s="126">
        <v>0</v>
      </c>
      <c r="M118" s="133">
        <v>42.9</v>
      </c>
      <c r="N118" s="90">
        <v>42.9</v>
      </c>
      <c r="O118" s="90"/>
      <c r="P118" s="134">
        <v>0</v>
      </c>
    </row>
    <row r="119" spans="1:31">
      <c r="A119" s="416" t="s">
        <v>14</v>
      </c>
      <c r="B119" s="420" t="s">
        <v>13</v>
      </c>
      <c r="C119" s="422" t="s">
        <v>39</v>
      </c>
      <c r="D119" s="426" t="s">
        <v>64</v>
      </c>
      <c r="E119" s="431"/>
      <c r="F119" s="443" t="s">
        <v>13</v>
      </c>
      <c r="G119" s="444"/>
      <c r="H119" s="86" t="s">
        <v>17</v>
      </c>
      <c r="I119" s="85"/>
      <c r="J119" s="84"/>
      <c r="K119" s="84"/>
      <c r="L119" s="68"/>
      <c r="M119" s="66">
        <v>2.5</v>
      </c>
      <c r="N119" s="84">
        <v>2.5</v>
      </c>
      <c r="O119" s="84"/>
      <c r="P119" s="67"/>
    </row>
    <row r="120" spans="1:31" ht="13.5" thickBot="1">
      <c r="A120" s="417"/>
      <c r="B120" s="421"/>
      <c r="C120" s="421"/>
      <c r="D120" s="428"/>
      <c r="E120" s="432"/>
      <c r="F120" s="430"/>
      <c r="G120" s="445"/>
      <c r="H120" s="81" t="s">
        <v>18</v>
      </c>
      <c r="I120" s="82">
        <v>0</v>
      </c>
      <c r="J120" s="83">
        <v>0</v>
      </c>
      <c r="K120" s="83"/>
      <c r="L120" s="112">
        <v>0</v>
      </c>
      <c r="M120" s="111">
        <v>2.5</v>
      </c>
      <c r="N120" s="83">
        <v>2.5</v>
      </c>
      <c r="O120" s="83"/>
      <c r="P120" s="113">
        <v>0</v>
      </c>
    </row>
    <row r="121" spans="1:31">
      <c r="A121" s="416" t="s">
        <v>14</v>
      </c>
      <c r="B121" s="420" t="s">
        <v>13</v>
      </c>
      <c r="C121" s="422" t="s">
        <v>40</v>
      </c>
      <c r="D121" s="426" t="s">
        <v>65</v>
      </c>
      <c r="E121" s="431"/>
      <c r="F121" s="443" t="s">
        <v>13</v>
      </c>
      <c r="G121" s="444"/>
      <c r="H121" s="86" t="s">
        <v>17</v>
      </c>
      <c r="I121" s="85"/>
      <c r="J121" s="84"/>
      <c r="K121" s="84"/>
      <c r="L121" s="68"/>
      <c r="M121" s="66">
        <v>79.2</v>
      </c>
      <c r="N121" s="84">
        <v>79.2</v>
      </c>
      <c r="O121" s="84"/>
      <c r="P121" s="67"/>
    </row>
    <row r="122" spans="1:31" ht="13.5" thickBot="1">
      <c r="A122" s="417"/>
      <c r="B122" s="421"/>
      <c r="C122" s="421"/>
      <c r="D122" s="428"/>
      <c r="E122" s="432"/>
      <c r="F122" s="430"/>
      <c r="G122" s="445"/>
      <c r="H122" s="81" t="s">
        <v>18</v>
      </c>
      <c r="I122" s="82">
        <v>0</v>
      </c>
      <c r="J122" s="83">
        <v>0</v>
      </c>
      <c r="K122" s="83"/>
      <c r="L122" s="112">
        <v>0</v>
      </c>
      <c r="M122" s="111">
        <v>79.2</v>
      </c>
      <c r="N122" s="83">
        <v>79.2</v>
      </c>
      <c r="O122" s="83"/>
      <c r="P122" s="113">
        <v>0</v>
      </c>
    </row>
    <row r="123" spans="1:31">
      <c r="A123" s="416" t="s">
        <v>14</v>
      </c>
      <c r="B123" s="420" t="s">
        <v>13</v>
      </c>
      <c r="C123" s="422" t="s">
        <v>42</v>
      </c>
      <c r="D123" s="426" t="s">
        <v>68</v>
      </c>
      <c r="E123" s="431"/>
      <c r="F123" s="443" t="s">
        <v>13</v>
      </c>
      <c r="G123" s="444"/>
      <c r="H123" s="86" t="s">
        <v>17</v>
      </c>
      <c r="I123" s="85"/>
      <c r="J123" s="84"/>
      <c r="K123" s="84"/>
      <c r="L123" s="68"/>
      <c r="M123" s="66">
        <v>1.1200000000000001</v>
      </c>
      <c r="N123" s="84">
        <v>1.1000000000000001</v>
      </c>
      <c r="O123" s="84"/>
      <c r="P123" s="67"/>
    </row>
    <row r="124" spans="1:31" ht="13.5" thickBot="1">
      <c r="A124" s="417"/>
      <c r="B124" s="421"/>
      <c r="C124" s="421"/>
      <c r="D124" s="428"/>
      <c r="E124" s="432"/>
      <c r="F124" s="430"/>
      <c r="G124" s="445"/>
      <c r="H124" s="81" t="s">
        <v>18</v>
      </c>
      <c r="I124" s="82">
        <v>0</v>
      </c>
      <c r="J124" s="83">
        <v>0</v>
      </c>
      <c r="K124" s="83"/>
      <c r="L124" s="112">
        <v>0</v>
      </c>
      <c r="M124" s="111">
        <v>1.1200000000000001</v>
      </c>
      <c r="N124" s="83">
        <v>1.1000000000000001</v>
      </c>
      <c r="O124" s="83"/>
      <c r="P124" s="113">
        <v>0</v>
      </c>
    </row>
    <row r="125" spans="1:31">
      <c r="A125" s="418" t="s">
        <v>14</v>
      </c>
      <c r="B125" s="439" t="s">
        <v>13</v>
      </c>
      <c r="C125" s="441" t="s">
        <v>77</v>
      </c>
      <c r="D125" s="437" t="s">
        <v>71</v>
      </c>
      <c r="E125" s="435"/>
      <c r="F125" s="448" t="s">
        <v>13</v>
      </c>
      <c r="G125" s="450"/>
      <c r="H125" s="80" t="s">
        <v>17</v>
      </c>
      <c r="I125" s="87"/>
      <c r="J125" s="88"/>
      <c r="K125" s="88"/>
      <c r="L125" s="125"/>
      <c r="M125" s="135">
        <v>26</v>
      </c>
      <c r="N125" s="88">
        <v>26</v>
      </c>
      <c r="O125" s="88"/>
      <c r="P125" s="132"/>
    </row>
    <row r="126" spans="1:31" ht="13.5" thickBot="1">
      <c r="A126" s="419"/>
      <c r="B126" s="440"/>
      <c r="C126" s="442"/>
      <c r="D126" s="438"/>
      <c r="E126" s="436"/>
      <c r="F126" s="449"/>
      <c r="G126" s="451"/>
      <c r="H126" s="81" t="s">
        <v>18</v>
      </c>
      <c r="I126" s="89">
        <v>0</v>
      </c>
      <c r="J126" s="90">
        <v>0</v>
      </c>
      <c r="K126" s="90"/>
      <c r="L126" s="126">
        <v>0</v>
      </c>
      <c r="M126" s="133">
        <v>26</v>
      </c>
      <c r="N126" s="90">
        <v>26</v>
      </c>
      <c r="O126" s="90"/>
      <c r="P126" s="134">
        <v>0</v>
      </c>
    </row>
    <row r="127" spans="1:31">
      <c r="A127" s="416" t="s">
        <v>14</v>
      </c>
      <c r="B127" s="420" t="s">
        <v>13</v>
      </c>
      <c r="C127" s="422" t="s">
        <v>84</v>
      </c>
      <c r="D127" s="426" t="s">
        <v>80</v>
      </c>
      <c r="E127" s="431"/>
      <c r="F127" s="443" t="s">
        <v>13</v>
      </c>
      <c r="G127" s="444"/>
      <c r="H127" s="151" t="s">
        <v>17</v>
      </c>
      <c r="I127" s="85"/>
      <c r="J127" s="84"/>
      <c r="K127" s="84"/>
      <c r="L127" s="68"/>
      <c r="M127" s="136">
        <v>168</v>
      </c>
      <c r="N127" s="107">
        <v>168</v>
      </c>
      <c r="O127" s="84"/>
      <c r="P127" s="67"/>
    </row>
    <row r="128" spans="1:31" ht="13.5" thickBot="1">
      <c r="A128" s="417"/>
      <c r="B128" s="421"/>
      <c r="C128" s="421"/>
      <c r="D128" s="428"/>
      <c r="E128" s="432"/>
      <c r="F128" s="430"/>
      <c r="G128" s="445"/>
      <c r="H128" s="81" t="s">
        <v>18</v>
      </c>
      <c r="I128" s="82">
        <v>0</v>
      </c>
      <c r="J128" s="83">
        <v>0</v>
      </c>
      <c r="K128" s="83"/>
      <c r="L128" s="112">
        <v>0</v>
      </c>
      <c r="M128" s="111">
        <v>168</v>
      </c>
      <c r="N128" s="83">
        <v>168</v>
      </c>
      <c r="O128" s="83"/>
      <c r="P128" s="113">
        <v>0</v>
      </c>
    </row>
    <row r="129" spans="1:31">
      <c r="A129" s="416" t="s">
        <v>14</v>
      </c>
      <c r="B129" s="420" t="s">
        <v>13</v>
      </c>
      <c r="C129" s="422" t="s">
        <v>114</v>
      </c>
      <c r="D129" s="426" t="s">
        <v>107</v>
      </c>
      <c r="E129" s="431"/>
      <c r="F129" s="443" t="s">
        <v>13</v>
      </c>
      <c r="G129" s="444"/>
      <c r="H129" s="86" t="s">
        <v>17</v>
      </c>
      <c r="I129" s="85"/>
      <c r="J129" s="84"/>
      <c r="K129" s="84"/>
      <c r="L129" s="68"/>
      <c r="M129" s="66">
        <v>9.1999999999999993</v>
      </c>
      <c r="N129" s="84">
        <v>9.1999999999999993</v>
      </c>
      <c r="O129" s="84"/>
      <c r="P129" s="67"/>
    </row>
    <row r="130" spans="1:31" ht="13.5" thickBot="1">
      <c r="A130" s="417"/>
      <c r="B130" s="421"/>
      <c r="C130" s="421"/>
      <c r="D130" s="428"/>
      <c r="E130" s="432"/>
      <c r="F130" s="430"/>
      <c r="G130" s="445"/>
      <c r="H130" s="81" t="s">
        <v>18</v>
      </c>
      <c r="I130" s="82">
        <v>0</v>
      </c>
      <c r="J130" s="83">
        <v>0</v>
      </c>
      <c r="K130" s="83"/>
      <c r="L130" s="112">
        <v>0</v>
      </c>
      <c r="M130" s="111">
        <v>9.1999999999999993</v>
      </c>
      <c r="N130" s="83">
        <v>9.1999999999999993</v>
      </c>
      <c r="O130" s="83"/>
      <c r="P130" s="113">
        <v>0</v>
      </c>
    </row>
    <row r="131" spans="1:31">
      <c r="A131" s="416" t="s">
        <v>14</v>
      </c>
      <c r="B131" s="420" t="s">
        <v>13</v>
      </c>
      <c r="C131" s="422" t="s">
        <v>116</v>
      </c>
      <c r="D131" s="426" t="s">
        <v>109</v>
      </c>
      <c r="E131" s="431"/>
      <c r="F131" s="443" t="s">
        <v>13</v>
      </c>
      <c r="G131" s="444"/>
      <c r="H131" s="151" t="s">
        <v>17</v>
      </c>
      <c r="I131" s="85"/>
      <c r="J131" s="84"/>
      <c r="K131" s="84"/>
      <c r="L131" s="68"/>
      <c r="M131" s="136">
        <v>2</v>
      </c>
      <c r="N131" s="107">
        <v>2</v>
      </c>
      <c r="O131" s="84"/>
      <c r="P131" s="67"/>
    </row>
    <row r="132" spans="1:31" ht="13.5" thickBot="1">
      <c r="A132" s="417"/>
      <c r="B132" s="421"/>
      <c r="C132" s="421"/>
      <c r="D132" s="428"/>
      <c r="E132" s="432"/>
      <c r="F132" s="430"/>
      <c r="G132" s="445"/>
      <c r="H132" s="81" t="s">
        <v>18</v>
      </c>
      <c r="I132" s="82">
        <v>0</v>
      </c>
      <c r="J132" s="83">
        <v>0</v>
      </c>
      <c r="K132" s="83"/>
      <c r="L132" s="112">
        <v>0</v>
      </c>
      <c r="M132" s="111">
        <v>2</v>
      </c>
      <c r="N132" s="83">
        <v>2</v>
      </c>
      <c r="O132" s="83"/>
      <c r="P132" s="113">
        <v>0</v>
      </c>
    </row>
    <row r="133" spans="1:31">
      <c r="A133" s="416" t="s">
        <v>14</v>
      </c>
      <c r="B133" s="420" t="s">
        <v>13</v>
      </c>
      <c r="C133" s="422" t="s">
        <v>121</v>
      </c>
      <c r="D133" s="426" t="s">
        <v>115</v>
      </c>
      <c r="E133" s="431"/>
      <c r="F133" s="443" t="s">
        <v>13</v>
      </c>
      <c r="G133" s="444"/>
      <c r="H133" s="151" t="s">
        <v>17</v>
      </c>
      <c r="I133" s="85"/>
      <c r="J133" s="84"/>
      <c r="K133" s="84"/>
      <c r="L133" s="68"/>
      <c r="M133" s="136">
        <v>1.5</v>
      </c>
      <c r="N133" s="107">
        <v>1.5</v>
      </c>
      <c r="O133" s="84"/>
      <c r="P133" s="67"/>
    </row>
    <row r="134" spans="1:31" ht="13.5" thickBot="1">
      <c r="A134" s="417"/>
      <c r="B134" s="421"/>
      <c r="C134" s="421"/>
      <c r="D134" s="428"/>
      <c r="E134" s="432"/>
      <c r="F134" s="430"/>
      <c r="G134" s="445"/>
      <c r="H134" s="81" t="s">
        <v>18</v>
      </c>
      <c r="I134" s="82">
        <v>0</v>
      </c>
      <c r="J134" s="83">
        <v>0</v>
      </c>
      <c r="K134" s="83"/>
      <c r="L134" s="112">
        <v>0</v>
      </c>
      <c r="M134" s="111">
        <v>1.5</v>
      </c>
      <c r="N134" s="83">
        <v>1.5</v>
      </c>
      <c r="O134" s="83"/>
      <c r="P134" s="113">
        <v>0</v>
      </c>
    </row>
    <row r="135" spans="1:31">
      <c r="A135" s="416" t="s">
        <v>14</v>
      </c>
      <c r="B135" s="420" t="s">
        <v>13</v>
      </c>
      <c r="C135" s="422" t="s">
        <v>125</v>
      </c>
      <c r="D135" s="143" t="s">
        <v>130</v>
      </c>
      <c r="E135" s="429"/>
      <c r="F135" s="429"/>
      <c r="G135" s="461"/>
      <c r="H135" s="156" t="s">
        <v>17</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c r="A136" s="423"/>
      <c r="B136" s="424"/>
      <c r="C136" s="425"/>
      <c r="D136" s="144"/>
      <c r="E136" s="430"/>
      <c r="F136" s="430"/>
      <c r="G136" s="445"/>
      <c r="H136" s="108" t="s">
        <v>18</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c r="A137" s="416" t="s">
        <v>14</v>
      </c>
      <c r="B137" s="420" t="s">
        <v>13</v>
      </c>
      <c r="C137" s="422" t="s">
        <v>126</v>
      </c>
      <c r="D137" s="426" t="s">
        <v>122</v>
      </c>
      <c r="E137" s="464"/>
      <c r="F137" s="443" t="s">
        <v>13</v>
      </c>
      <c r="G137" s="444"/>
      <c r="H137" s="99" t="s">
        <v>17</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c r="A138" s="423"/>
      <c r="B138" s="424"/>
      <c r="C138" s="425"/>
      <c r="D138" s="427"/>
      <c r="E138" s="465"/>
      <c r="F138" s="463"/>
      <c r="G138" s="462"/>
      <c r="H138" s="81" t="s">
        <v>18</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c r="A139" s="416" t="s">
        <v>14</v>
      </c>
      <c r="B139" s="420" t="s">
        <v>13</v>
      </c>
      <c r="C139" s="422" t="s">
        <v>79</v>
      </c>
      <c r="D139" s="426" t="s">
        <v>72</v>
      </c>
      <c r="E139" s="431"/>
      <c r="F139" s="443" t="s">
        <v>13</v>
      </c>
      <c r="G139" s="444"/>
      <c r="H139" s="86" t="s">
        <v>17</v>
      </c>
      <c r="I139" s="85"/>
      <c r="J139" s="84"/>
      <c r="K139" s="84"/>
      <c r="L139" s="68"/>
      <c r="M139" s="66">
        <v>10</v>
      </c>
      <c r="N139" s="84">
        <v>10</v>
      </c>
      <c r="O139" s="84"/>
      <c r="P139" s="67"/>
    </row>
    <row r="140" spans="1:31" ht="13.5" thickBot="1">
      <c r="A140" s="417"/>
      <c r="B140" s="421"/>
      <c r="C140" s="421"/>
      <c r="D140" s="428"/>
      <c r="E140" s="432"/>
      <c r="F140" s="430"/>
      <c r="G140" s="445"/>
      <c r="H140" s="81" t="s">
        <v>18</v>
      </c>
      <c r="I140" s="82">
        <v>0</v>
      </c>
      <c r="J140" s="83">
        <v>0</v>
      </c>
      <c r="K140" s="83"/>
      <c r="L140" s="112">
        <v>0</v>
      </c>
      <c r="M140" s="111">
        <v>10</v>
      </c>
      <c r="N140" s="83">
        <v>10</v>
      </c>
      <c r="O140" s="83"/>
      <c r="P140" s="113">
        <v>0</v>
      </c>
    </row>
    <row r="141" spans="1:31" s="4" customFormat="1" ht="15.75" customHeight="1" thickBot="1">
      <c r="A141" s="71" t="s">
        <v>13</v>
      </c>
      <c r="B141" s="72" t="s">
        <v>14</v>
      </c>
      <c r="C141" s="475" t="s">
        <v>19</v>
      </c>
      <c r="D141" s="476"/>
      <c r="E141" s="476"/>
      <c r="F141" s="476"/>
      <c r="G141" s="476"/>
      <c r="H141" s="477"/>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c r="A142" s="79" t="s">
        <v>13</v>
      </c>
      <c r="B142" s="145" t="s">
        <v>14</v>
      </c>
      <c r="C142" s="469" t="s">
        <v>137</v>
      </c>
      <c r="D142" s="470"/>
      <c r="E142" s="470"/>
      <c r="F142" s="470"/>
      <c r="G142" s="470"/>
      <c r="H142" s="471"/>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4</vt:i4>
      </vt:variant>
    </vt:vector>
  </HeadingPairs>
  <TitlesOfParts>
    <vt:vector size="4" baseType="lpstr">
      <vt:lpstr>1 priedas</vt:lpstr>
      <vt:lpstr>2 priedas</vt:lpstr>
      <vt:lpstr>3 priedas </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2018-01-11T07:37:04Z</cp:lastPrinted>
  <dcterms:created xsi:type="dcterms:W3CDTF">2004-05-19T10:48:48Z</dcterms:created>
  <dcterms:modified xsi:type="dcterms:W3CDTF">2018-04-18T06:46:25Z</dcterms:modified>
</cp:coreProperties>
</file>