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2019 m Seniūniju MVP rengimui\Atsiusta MVP seniuniju rengimui_2019_04\"/>
    </mc:Choice>
  </mc:AlternateContent>
  <bookViews>
    <workbookView xWindow="-120" yWindow="-120" windowWidth="19440" windowHeight="15000"/>
  </bookViews>
  <sheets>
    <sheet name="2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P23" i="1" l="1"/>
  <c r="O23" i="1"/>
  <c r="N23" i="1"/>
  <c r="M23" i="1"/>
  <c r="L23" i="1"/>
  <c r="K23" i="1"/>
  <c r="J23" i="1"/>
  <c r="I23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M42" i="2" s="1"/>
  <c r="N39" i="2"/>
  <c r="N42" i="2" s="1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N32" i="2" s="1"/>
  <c r="M32" i="2" s="1"/>
  <c r="M29" i="2"/>
  <c r="J29" i="2"/>
  <c r="I29" i="2"/>
  <c r="M28" i="2"/>
  <c r="I28" i="2"/>
  <c r="P46" i="1"/>
  <c r="O46" i="1"/>
  <c r="N46" i="1"/>
  <c r="M46" i="1"/>
  <c r="L46" i="1"/>
  <c r="K46" i="1"/>
  <c r="J46" i="1"/>
  <c r="I46" i="1"/>
  <c r="H46" i="1"/>
  <c r="P39" i="1"/>
  <c r="O39" i="1"/>
  <c r="N39" i="1"/>
  <c r="M39" i="1"/>
  <c r="L39" i="1"/>
  <c r="K39" i="1"/>
  <c r="J39" i="1"/>
  <c r="I39" i="1"/>
  <c r="H39" i="1"/>
  <c r="P32" i="1"/>
  <c r="P33" i="1" s="1"/>
  <c r="P34" i="1" s="1"/>
  <c r="O32" i="1"/>
  <c r="O33" i="1" s="1"/>
  <c r="O34" i="1" s="1"/>
  <c r="N32" i="1"/>
  <c r="N33" i="1" s="1"/>
  <c r="N34" i="1" s="1"/>
  <c r="M32" i="1"/>
  <c r="M33" i="1" s="1"/>
  <c r="M34" i="1" s="1"/>
  <c r="L32" i="1"/>
  <c r="L33" i="1" s="1"/>
  <c r="L34" i="1" s="1"/>
  <c r="K32" i="1"/>
  <c r="K33" i="1" s="1"/>
  <c r="K34" i="1" s="1"/>
  <c r="J32" i="1"/>
  <c r="J33" i="1" s="1"/>
  <c r="J34" i="1" s="1"/>
  <c r="I32" i="1"/>
  <c r="I33" i="1" s="1"/>
  <c r="I34" i="1" s="1"/>
  <c r="P24" i="1"/>
  <c r="P25" i="1" s="1"/>
  <c r="O24" i="1"/>
  <c r="O25" i="1" s="1"/>
  <c r="N24" i="1"/>
  <c r="N25" i="1" s="1"/>
  <c r="M24" i="1"/>
  <c r="M25" i="1" s="1"/>
  <c r="L24" i="1"/>
  <c r="L25" i="1" s="1"/>
  <c r="K24" i="1"/>
  <c r="K25" i="1" s="1"/>
  <c r="J24" i="1"/>
  <c r="J25" i="1" s="1"/>
  <c r="I24" i="1"/>
  <c r="I25" i="1" s="1"/>
  <c r="H22" i="1"/>
  <c r="H23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5" i="1"/>
  <c r="H16" i="1" s="1"/>
  <c r="H17" i="1" s="1"/>
  <c r="L42" i="2" l="1"/>
  <c r="H24" i="1"/>
  <c r="H25" i="1" s="1"/>
  <c r="H32" i="1"/>
  <c r="H33" i="1" s="1"/>
  <c r="H34" i="1" s="1"/>
  <c r="H47" i="1"/>
  <c r="H48" i="1" s="1"/>
  <c r="L47" i="1"/>
  <c r="L48" i="1" s="1"/>
  <c r="L49" i="1" s="1"/>
  <c r="P47" i="1"/>
  <c r="P48" i="1" s="1"/>
  <c r="P49" i="1" s="1"/>
  <c r="I36" i="2"/>
  <c r="O142" i="2"/>
  <c r="I47" i="1"/>
  <c r="I48" i="1" s="1"/>
  <c r="I49" i="1" s="1"/>
  <c r="K47" i="1"/>
  <c r="K48" i="1" s="1"/>
  <c r="K49" i="1" s="1"/>
  <c r="M47" i="1"/>
  <c r="M48" i="1" s="1"/>
  <c r="M49" i="1" s="1"/>
  <c r="O47" i="1"/>
  <c r="O48" i="1" s="1"/>
  <c r="O49" i="1" s="1"/>
  <c r="J47" i="1"/>
  <c r="J48" i="1" s="1"/>
  <c r="J49" i="1" s="1"/>
  <c r="N47" i="1"/>
  <c r="N48" i="1" s="1"/>
  <c r="N49" i="1" s="1"/>
  <c r="J32" i="2"/>
  <c r="I32" i="2" s="1"/>
  <c r="N36" i="2"/>
  <c r="N142" i="2" s="1"/>
  <c r="I39" i="2"/>
  <c r="I41" i="2"/>
  <c r="P142" i="2"/>
  <c r="J42" i="2"/>
  <c r="I141" i="2"/>
  <c r="M141" i="2"/>
  <c r="M36" i="2" l="1"/>
  <c r="H49" i="1"/>
  <c r="J142" i="2"/>
  <c r="I142" i="2" s="1"/>
  <c r="I42" i="2"/>
  <c r="M142" i="2"/>
</calcChain>
</file>

<file path=xl/sharedStrings.xml><?xml version="1.0" encoding="utf-8"?>
<sst xmlns="http://schemas.openxmlformats.org/spreadsheetml/2006/main" count="628" uniqueCount="195">
  <si>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</si>
  <si>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</si>
  <si>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</si>
  <si>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</si>
  <si>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</si>
  <si>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</si>
  <si>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</si>
  <si>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</si>
  <si>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</si>
  <si>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</si>
  <si>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</si>
  <si>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</si>
  <si>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</si>
  <si>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</si>
  <si>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</si>
  <si>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</si>
  <si>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</si>
  <si>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</si>
  <si>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</si>
  <si>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</si>
  <si>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</si>
  <si>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</si>
  <si>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</si>
  <si>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</si>
  <si>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</si>
  <si>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</si>
  <si>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</si>
  <si>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</si>
  <si>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</si>
  <si>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</si>
  <si>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</si>
  <si>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</si>
  <si>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</si>
  <si>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</si>
  <si>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</si>
  <si>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</si>
  <si>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</si>
  <si>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</si>
  <si>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</si>
  <si>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Žvirgždaičių seniūnija</t>
  </si>
  <si>
    <t>Prižiūrimų kelių ilgis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</si>
  <si>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</si>
  <si>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</si>
  <si>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</si>
  <si>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</si>
  <si>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</si>
  <si>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</si>
  <si>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</si>
  <si>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</si>
  <si>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</si>
  <si>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</si>
  <si>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</si>
  <si>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</si>
  <si>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</si>
  <si>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</si>
  <si>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</si>
  <si>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</si>
  <si>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</si>
  <si>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</si>
  <si>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</si>
  <si>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</si>
  <si>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</si>
  <si>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</si>
  <si>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</si>
  <si>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</si>
  <si>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</si>
  <si>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</si>
  <si>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</si>
  <si>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Darbo su socialiai remtinomis šeimomis organizavimas</t>
  </si>
  <si>
    <t>Pašto paslaugų įsigijimas</t>
  </si>
  <si>
    <t>Socialiai remtinų šeimų skaičius</t>
  </si>
  <si>
    <t>Socialinės išmokos (pašalpos)</t>
  </si>
  <si>
    <t>Vienkartines  socialinės pašalpas gausiančių žmonių skaičius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</si>
  <si>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</si>
  <si>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</si>
  <si>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</si>
  <si>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</si>
  <si>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</si>
  <si>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</si>
  <si>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</si>
  <si>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</si>
  <si>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</si>
  <si>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</si>
  <si>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Prižiūrimų plotų kiekis (šaligatvių valymas, žolės pjovimas)</t>
  </si>
  <si>
    <t>ha</t>
  </si>
  <si>
    <t>Seniūjoje esančių teritorijų apšvietimas</t>
  </si>
  <si>
    <t>Šviestuvų skaičius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</si>
  <si>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</si>
  <si>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</si>
  <si>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</si>
  <si>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</si>
  <si>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</si>
  <si>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</si>
  <si>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</si>
  <si>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</si>
  <si>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</si>
  <si>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</si>
  <si>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</si>
  <si>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</si>
  <si>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</si>
  <si>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</si>
  <si>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</si>
  <si>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</si>
  <si>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</si>
  <si>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</si>
  <si>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</si>
  <si>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</si>
  <si>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</si>
  <si>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</si>
  <si>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</si>
  <si>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</si>
  <si>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</si>
  <si>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</si>
  <si>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</si>
  <si>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</si>
  <si>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</si>
  <si>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</si>
  <si>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</si>
  <si>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</si>
  <si>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</si>
  <si>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</si>
  <si>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</si>
  <si>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</si>
  <si>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</si>
  <si>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</si>
  <si>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</si>
  <si>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</si>
  <si>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</si>
  <si>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</si>
  <si>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</si>
  <si>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</si>
  <si>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</si>
  <si>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</si>
  <si>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</si>
  <si>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</si>
  <si>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</si>
  <si>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</si>
  <si>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</si>
  <si>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</si>
  <si>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</si>
  <si>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</si>
  <si>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</si>
  <si>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</si>
  <si>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</si>
  <si>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</si>
  <si>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</si>
  <si>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</si>
  <si>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</si>
  <si>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</si>
  <si>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</si>
  <si>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</si>
  <si>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</si>
  <si>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</si>
  <si>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</si>
  <si>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</si>
  <si>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</si>
  <si>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</si>
  <si>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</si>
  <si>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</si>
  <si>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</si>
  <si>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</si>
  <si>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</si>
  <si>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</si>
  <si>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</si>
  <si>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</si>
  <si>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</si>
  <si>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</si>
  <si>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</si>
  <si>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</si>
  <si>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</si>
  <si>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</si>
  <si>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</si>
  <si>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</si>
  <si>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</si>
  <si>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</si>
  <si>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</si>
  <si>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</si>
  <si>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</si>
  <si>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</si>
  <si>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</si>
  <si>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</si>
  <si>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</si>
  <si>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</si>
  <si>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</si>
  <si>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</si>
  <si>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</si>
  <si>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</si>
  <si>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</si>
  <si>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 xml:space="preserve">PATVIRTINTA           
Šakių rajono savivaldybės
administracijos direktoriaus
2019 m.                          d. įsakymu Nr. AT- 
</t>
  </si>
  <si>
    <t>Savivaldybės administracijos Žvirgždaičių seniūnijos 2019 metų veiklos planas</t>
  </si>
  <si>
    <t>2019  I- IV ket.</t>
  </si>
  <si>
    <t>Darbo priemonės pašalpas gaunantiems asmenims darbui</t>
  </si>
  <si>
    <t>Uždavinys. Finansinės pagalbos rajono gyventojams teikimas ir didinimas.</t>
  </si>
  <si>
    <t>Lėšos biudžetiniams 2019-iesiems metams, tūkst. Eur</t>
  </si>
  <si>
    <t xml:space="preserve">ŠAKIŲ RAJONO SAVIVALDYBĖS ADMINISTRACIJOS ŽVIRGŽDAIČIŲ SENIŪNIJOS
  2019 METŲ VEIKLOS PLANAS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</si>
</sst>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20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Arial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4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8" fillId="0" borderId="21" xfId="0" applyFont="1" applyBorder="1" applyAlignment="1">
      <alignment vertical="top"/>
    </xf>
    <xf numFmtId="49" fontId="8" fillId="0" borderId="1" xfId="0" applyNumberFormat="1" applyFont="1" applyBorder="1" applyAlignment="1">
      <alignment vertical="top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top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" fontId="8" fillId="0" borderId="21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vertical="top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4" fillId="0" borderId="57" xfId="0" applyFont="1" applyBorder="1" applyAlignment="1">
      <alignment vertical="top" wrapText="1"/>
    </xf>
    <xf numFmtId="0" fontId="14" fillId="0" borderId="58" xfId="0" applyFont="1" applyBorder="1" applyAlignment="1">
      <alignment horizontal="center" vertical="top" wrapText="1"/>
    </xf>
    <xf numFmtId="0" fontId="14" fillId="0" borderId="59" xfId="0" applyFont="1" applyBorder="1" applyAlignment="1">
      <alignment horizontal="center" vertical="top"/>
    </xf>
    <xf numFmtId="0" fontId="15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6" xfId="0" applyNumberFormat="1" applyFont="1" applyFill="1" applyBorder="1" applyAlignment="1">
      <alignment horizontal="center" vertical="top" wrapText="1"/>
    </xf>
    <xf numFmtId="2" fontId="8" fillId="7" borderId="66" xfId="0" applyNumberFormat="1" applyFont="1" applyFill="1" applyBorder="1" applyAlignment="1">
      <alignment horizontal="center" vertical="top" wrapText="1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8" fillId="2" borderId="21" xfId="0" applyNumberFormat="1" applyFont="1" applyFill="1" applyBorder="1" applyAlignment="1">
      <alignment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6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4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49" fontId="2" fillId="5" borderId="22" xfId="0" applyNumberFormat="1" applyFont="1" applyFill="1" applyBorder="1" applyAlignment="1">
      <alignment vertical="top"/>
    </xf>
    <xf numFmtId="0" fontId="2" fillId="0" borderId="66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9" xfId="0" applyFont="1" applyBorder="1" applyAlignment="1">
      <alignment horizontal="left" vertical="top" wrapText="1"/>
    </xf>
    <xf numFmtId="0" fontId="2" fillId="0" borderId="111" xfId="0" applyFont="1" applyBorder="1" applyAlignment="1">
      <alignment horizontal="left" vertical="top" wrapText="1"/>
    </xf>
    <xf numFmtId="164" fontId="2" fillId="0" borderId="21" xfId="0" applyNumberFormat="1" applyFont="1" applyBorder="1" applyAlignment="1">
      <alignment horizontal="left" vertical="top" shrinkToFit="1"/>
    </xf>
    <xf numFmtId="0" fontId="18" fillId="6" borderId="21" xfId="0" applyFont="1" applyFill="1" applyBorder="1" applyAlignment="1">
      <alignment horizontal="center" vertical="top"/>
    </xf>
    <xf numFmtId="0" fontId="18" fillId="0" borderId="21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9" xfId="0" applyFont="1" applyBorder="1"/>
    <xf numFmtId="0" fontId="2" fillId="0" borderId="1" xfId="0" applyFont="1" applyBorder="1" applyAlignment="1">
      <alignment horizontal="center" vertical="center" textRotation="90" wrapText="1"/>
    </xf>
    <xf numFmtId="164" fontId="8" fillId="7" borderId="22" xfId="0" applyNumberFormat="1" applyFont="1" applyFill="1" applyBorder="1" applyAlignment="1">
      <alignment horizontal="center" vertical="top"/>
    </xf>
    <xf numFmtId="0" fontId="6" fillId="0" borderId="25" xfId="0" applyFont="1" applyBorder="1"/>
    <xf numFmtId="0" fontId="6" fillId="0" borderId="23" xfId="0" applyFont="1" applyBorder="1"/>
    <xf numFmtId="0" fontId="8" fillId="0" borderId="1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3" borderId="22" xfId="0" applyFont="1" applyFill="1" applyBorder="1" applyAlignment="1">
      <alignment horizontal="left" vertical="top" wrapText="1"/>
    </xf>
    <xf numFmtId="0" fontId="8" fillId="4" borderId="22" xfId="0" applyFont="1" applyFill="1" applyBorder="1" applyAlignment="1">
      <alignment horizontal="left" vertical="top" wrapText="1"/>
    </xf>
    <xf numFmtId="0" fontId="19" fillId="0" borderId="25" xfId="0" applyFont="1" applyBorder="1"/>
    <xf numFmtId="0" fontId="19" fillId="0" borderId="23" xfId="0" applyFont="1" applyBorder="1"/>
    <xf numFmtId="0" fontId="8" fillId="0" borderId="2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9" fontId="8" fillId="4" borderId="1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top"/>
    </xf>
    <xf numFmtId="49" fontId="8" fillId="3" borderId="22" xfId="0" applyNumberFormat="1" applyFont="1" applyFill="1" applyBorder="1" applyAlignment="1">
      <alignment horizontal="right" vertical="top"/>
    </xf>
    <xf numFmtId="0" fontId="8" fillId="7" borderId="22" xfId="0" applyFont="1" applyFill="1" applyBorder="1" applyAlignment="1">
      <alignment horizontal="right" vertical="top" wrapText="1"/>
    </xf>
    <xf numFmtId="49" fontId="8" fillId="4" borderId="22" xfId="0" applyNumberFormat="1" applyFont="1" applyFill="1" applyBorder="1" applyAlignment="1">
      <alignment horizontal="right" vertical="top"/>
    </xf>
    <xf numFmtId="49" fontId="8" fillId="4" borderId="22" xfId="0" applyNumberFormat="1" applyFont="1" applyFill="1" applyBorder="1" applyAlignment="1">
      <alignment horizontal="center" vertical="top"/>
    </xf>
    <xf numFmtId="49" fontId="11" fillId="4" borderId="22" xfId="0" applyNumberFormat="1" applyFont="1" applyFill="1" applyBorder="1" applyAlignment="1">
      <alignment horizontal="right" vertical="top"/>
    </xf>
    <xf numFmtId="49" fontId="8" fillId="3" borderId="47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0" fontId="5" fillId="0" borderId="0" xfId="0" applyFont="1" applyAlignment="1">
      <alignment horizontal="center" vertical="top" wrapText="1"/>
    </xf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1" fillId="0" borderId="20" xfId="0" applyFont="1" applyBorder="1" applyAlignment="1">
      <alignment horizontal="center" vertical="center" textRotation="90" wrapText="1"/>
    </xf>
    <xf numFmtId="0" fontId="6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0" fontId="6" fillId="0" borderId="29" xfId="0" applyFont="1" applyBorder="1"/>
    <xf numFmtId="0" fontId="6" fillId="0" borderId="30" xfId="0" applyFont="1" applyBorder="1"/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6" fillId="0" borderId="55" xfId="0" applyFont="1" applyBorder="1"/>
    <xf numFmtId="49" fontId="7" fillId="0" borderId="3" xfId="0" applyNumberFormat="1" applyFont="1" applyBorder="1" applyAlignment="1">
      <alignment horizontal="center" vertical="top"/>
    </xf>
    <xf numFmtId="0" fontId="6" fillId="0" borderId="56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6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6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  <xf numFmtId="0" fontId="6" fillId="0" borderId="42" xfId="0" applyFont="1" applyBorder="1"/>
    <xf numFmtId="0" fontId="6" fillId="0" borderId="48" xfId="0" applyFont="1" applyBorder="1"/>
    <xf numFmtId="49" fontId="7" fillId="4" borderId="3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6" fillId="0" borderId="58" xfId="0" applyFont="1" applyBorder="1"/>
    <xf numFmtId="49" fontId="16" fillId="0" borderId="87" xfId="0" applyNumberFormat="1" applyFont="1" applyBorder="1" applyAlignment="1">
      <alignment horizontal="center" vertical="top" wrapText="1"/>
    </xf>
    <xf numFmtId="0" fontId="6" fillId="0" borderId="90" xfId="0" applyFont="1" applyBorder="1"/>
    <xf numFmtId="49" fontId="7" fillId="4" borderId="64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4" fillId="0" borderId="87" xfId="0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57" xfId="0" applyFont="1" applyBorder="1"/>
    <xf numFmtId="49" fontId="16" fillId="0" borderId="8" xfId="0" applyNumberFormat="1" applyFont="1" applyBorder="1" applyAlignment="1">
      <alignment horizontal="center" vertical="top" wrapText="1"/>
    </xf>
    <xf numFmtId="0" fontId="6" fillId="0" borderId="99" xfId="0" applyFont="1" applyBorder="1"/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14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2" fillId="2" borderId="53" xfId="0" applyFont="1" applyFill="1" applyBorder="1" applyAlignment="1">
      <alignment horizontal="left" vertical="top" wrapText="1"/>
    </xf>
    <xf numFmtId="49" fontId="8" fillId="4" borderId="77" xfId="0" applyNumberFormat="1" applyFont="1" applyFill="1" applyBorder="1" applyAlignment="1">
      <alignment horizontal="right" vertical="top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7" fillId="6" borderId="53" xfId="0" applyFont="1" applyFill="1" applyBorder="1" applyAlignment="1">
      <alignment horizontal="left" vertical="top" wrapText="1"/>
    </xf>
    <xf numFmtId="49" fontId="8" fillId="2" borderId="77" xfId="0" applyNumberFormat="1" applyFont="1" applyFill="1" applyBorder="1" applyAlignment="1">
      <alignment horizontal="right" vertical="top"/>
    </xf>
    <xf numFmtId="0" fontId="8" fillId="6" borderId="53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77"/>
  <sheetViews>
    <sheetView tabSelected="1" topLeftCell="B1" zoomScale="90" zoomScaleNormal="90" workbookViewId="0">
      <pane ySplit="9" topLeftCell="A10" activePane="bottomLeft" state="frozen"/>
      <selection pane="bottomLeft" activeCell="B1" sqref="B1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18.140625" customWidth="1"/>
    <col min="19" max="19" width="31.85546875" customWidth="1"/>
    <col min="20" max="20" width="5.28515625" customWidth="1"/>
    <col min="21" max="21" width="6.5703125" customWidth="1"/>
    <col min="22" max="23" width="9.140625" customWidth="1"/>
    <col min="24" max="26" width="8.7109375" customWidth="1"/>
  </cols>
  <sheetData>
    <row r="1" spans="1:26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199" t="s">
        <v>188</v>
      </c>
      <c r="T1" s="200"/>
      <c r="U1" s="200"/>
      <c r="V1" s="1"/>
      <c r="W1" s="1"/>
      <c r="X1" s="1"/>
      <c r="Y1" s="1"/>
      <c r="Z1" s="1"/>
    </row>
    <row r="2" spans="1:26" ht="9" customHeight="1" x14ac:dyDescent="0.2">
      <c r="A2" s="1"/>
      <c r="B2" s="1"/>
      <c r="C2" s="1"/>
      <c r="D2" s="1"/>
      <c r="E2" s="1"/>
      <c r="F2" s="215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15"/>
      <c r="T2" s="200"/>
      <c r="U2" s="200"/>
      <c r="V2" s="1"/>
      <c r="W2" s="1"/>
      <c r="X2" s="1"/>
      <c r="Y2" s="1"/>
      <c r="Z2" s="1"/>
    </row>
    <row r="3" spans="1:26" ht="15.75" customHeight="1" x14ac:dyDescent="0.2">
      <c r="A3" s="1"/>
      <c r="B3" s="1"/>
      <c r="C3" s="1"/>
      <c r="D3" s="1"/>
      <c r="E3" s="1"/>
      <c r="F3" s="215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4"/>
      <c r="T3" s="5"/>
      <c r="U3" s="5"/>
      <c r="V3" s="1"/>
      <c r="W3" s="1"/>
      <c r="X3" s="1"/>
      <c r="Y3" s="1"/>
      <c r="Z3" s="1"/>
    </row>
    <row r="4" spans="1:26" ht="8.25" customHeight="1" x14ac:dyDescent="0.2">
      <c r="A4" s="1"/>
      <c r="B4" s="216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1"/>
      <c r="W4" s="1"/>
      <c r="X4" s="1"/>
      <c r="Y4" s="1"/>
      <c r="Z4" s="1"/>
    </row>
    <row r="5" spans="1:26" ht="38.25" customHeight="1" x14ac:dyDescent="0.2">
      <c r="A5" s="1"/>
      <c r="B5" s="233" t="s">
        <v>194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1"/>
      <c r="W5" s="1"/>
      <c r="X5" s="1"/>
      <c r="Y5" s="1"/>
      <c r="Z5" s="1"/>
    </row>
    <row r="6" spans="1:26" ht="10.5" customHeight="1" x14ac:dyDescent="0.2">
      <c r="A6" s="1"/>
      <c r="B6" s="1"/>
      <c r="C6" s="1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3"/>
      <c r="T6" s="6"/>
      <c r="U6" s="6"/>
      <c r="V6" s="1"/>
      <c r="W6" s="1"/>
      <c r="X6" s="1"/>
      <c r="Y6" s="1"/>
      <c r="Z6" s="1"/>
    </row>
    <row r="7" spans="1:26" ht="18" customHeight="1" x14ac:dyDescent="0.2">
      <c r="A7" s="204" t="s">
        <v>0</v>
      </c>
      <c r="B7" s="204" t="s">
        <v>1</v>
      </c>
      <c r="C7" s="204" t="s">
        <v>2</v>
      </c>
      <c r="D7" s="204" t="s">
        <v>3</v>
      </c>
      <c r="E7" s="204" t="s">
        <v>4</v>
      </c>
      <c r="F7" s="201" t="s">
        <v>5</v>
      </c>
      <c r="G7" s="236" t="s">
        <v>6</v>
      </c>
      <c r="H7" s="204" t="s">
        <v>193</v>
      </c>
      <c r="I7" s="235" t="s">
        <v>7</v>
      </c>
      <c r="J7" s="228"/>
      <c r="K7" s="228"/>
      <c r="L7" s="228"/>
      <c r="M7" s="228"/>
      <c r="N7" s="228"/>
      <c r="O7" s="228"/>
      <c r="P7" s="229"/>
      <c r="Q7" s="204" t="s">
        <v>11</v>
      </c>
      <c r="R7" s="201" t="s">
        <v>12</v>
      </c>
      <c r="S7" s="227" t="s">
        <v>13</v>
      </c>
      <c r="T7" s="228"/>
      <c r="U7" s="229"/>
      <c r="V7" s="2"/>
      <c r="W7" s="2"/>
      <c r="X7" s="2"/>
      <c r="Y7" s="2"/>
      <c r="Z7" s="2"/>
    </row>
    <row r="8" spans="1:26" ht="7.5" customHeight="1" x14ac:dyDescent="0.2">
      <c r="A8" s="202"/>
      <c r="B8" s="202"/>
      <c r="C8" s="202"/>
      <c r="D8" s="202"/>
      <c r="E8" s="202"/>
      <c r="F8" s="202"/>
      <c r="G8" s="202"/>
      <c r="H8" s="202"/>
      <c r="I8" s="230"/>
      <c r="J8" s="231"/>
      <c r="K8" s="231"/>
      <c r="L8" s="231"/>
      <c r="M8" s="231"/>
      <c r="N8" s="231"/>
      <c r="O8" s="231"/>
      <c r="P8" s="232"/>
      <c r="Q8" s="202"/>
      <c r="R8" s="202"/>
      <c r="S8" s="230"/>
      <c r="T8" s="231"/>
      <c r="U8" s="232"/>
      <c r="V8" s="2"/>
      <c r="W8" s="2"/>
      <c r="X8" s="2"/>
      <c r="Y8" s="2"/>
      <c r="Z8" s="2"/>
    </row>
    <row r="9" spans="1:26" ht="102.75" customHeight="1" x14ac:dyDescent="0.2">
      <c r="A9" s="203"/>
      <c r="B9" s="203"/>
      <c r="C9" s="203"/>
      <c r="D9" s="203"/>
      <c r="E9" s="203"/>
      <c r="F9" s="203"/>
      <c r="G9" s="203"/>
      <c r="H9" s="203"/>
      <c r="I9" s="7" t="s">
        <v>17</v>
      </c>
      <c r="J9" s="7" t="s">
        <v>19</v>
      </c>
      <c r="K9" s="7" t="s">
        <v>20</v>
      </c>
      <c r="L9" s="7" t="s">
        <v>21</v>
      </c>
      <c r="M9" s="7" t="s">
        <v>22</v>
      </c>
      <c r="N9" s="7" t="s">
        <v>23</v>
      </c>
      <c r="O9" s="7" t="s">
        <v>24</v>
      </c>
      <c r="P9" s="7" t="s">
        <v>25</v>
      </c>
      <c r="Q9" s="203"/>
      <c r="R9" s="203"/>
      <c r="S9" s="8" t="s">
        <v>26</v>
      </c>
      <c r="T9" s="9" t="s">
        <v>27</v>
      </c>
      <c r="U9" s="9" t="s">
        <v>29</v>
      </c>
      <c r="V9" s="2"/>
      <c r="W9" s="2"/>
      <c r="X9" s="2"/>
      <c r="Y9" s="2"/>
      <c r="Z9" s="2"/>
    </row>
    <row r="10" spans="1:26" ht="12.75" x14ac:dyDescent="0.2">
      <c r="A10" s="10" t="s">
        <v>30</v>
      </c>
      <c r="B10" s="234" t="s">
        <v>189</v>
      </c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7"/>
      <c r="V10" s="2"/>
      <c r="W10" s="2"/>
      <c r="X10" s="2"/>
      <c r="Y10" s="2"/>
      <c r="Z10" s="2"/>
    </row>
    <row r="11" spans="1:26" ht="12.75" x14ac:dyDescent="0.2">
      <c r="A11" s="11" t="s">
        <v>30</v>
      </c>
      <c r="B11" s="12" t="s">
        <v>30</v>
      </c>
      <c r="C11" s="210" t="s">
        <v>31</v>
      </c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7"/>
      <c r="V11" s="2"/>
      <c r="W11" s="2"/>
      <c r="X11" s="2"/>
      <c r="Y11" s="2"/>
      <c r="Z11" s="2"/>
    </row>
    <row r="12" spans="1:26" ht="12.75" x14ac:dyDescent="0.2">
      <c r="A12" s="14" t="s">
        <v>30</v>
      </c>
      <c r="B12" s="12" t="s">
        <v>30</v>
      </c>
      <c r="C12" s="15" t="s">
        <v>30</v>
      </c>
      <c r="D12" s="211" t="s">
        <v>34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7"/>
      <c r="V12" s="2"/>
      <c r="W12" s="2"/>
      <c r="X12" s="2"/>
      <c r="Y12" s="2"/>
      <c r="Z12" s="2"/>
    </row>
    <row r="13" spans="1:26" ht="12.75" x14ac:dyDescent="0.2">
      <c r="A13" s="208" t="s">
        <v>30</v>
      </c>
      <c r="B13" s="209" t="s">
        <v>30</v>
      </c>
      <c r="C13" s="218" t="s">
        <v>30</v>
      </c>
      <c r="D13" s="217" t="s">
        <v>30</v>
      </c>
      <c r="E13" s="214" t="s">
        <v>36</v>
      </c>
      <c r="F13" s="207"/>
      <c r="G13" s="19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  <c r="T13" s="24"/>
      <c r="U13" s="24"/>
      <c r="V13" s="2"/>
      <c r="W13" s="2"/>
      <c r="X13" s="2"/>
      <c r="Y13" s="2"/>
      <c r="Z13" s="2"/>
    </row>
    <row r="14" spans="1:26" ht="28.5" customHeight="1" x14ac:dyDescent="0.2">
      <c r="A14" s="202"/>
      <c r="B14" s="202"/>
      <c r="C14" s="202"/>
      <c r="D14" s="202"/>
      <c r="E14" s="26" t="s">
        <v>30</v>
      </c>
      <c r="F14" s="30" t="s">
        <v>37</v>
      </c>
      <c r="G14" s="31" t="s">
        <v>17</v>
      </c>
      <c r="H14" s="34">
        <v>12.03</v>
      </c>
      <c r="I14" s="31">
        <v>12.03</v>
      </c>
      <c r="J14" s="31"/>
      <c r="K14" s="31"/>
      <c r="L14" s="31"/>
      <c r="M14" s="31"/>
      <c r="N14" s="31"/>
      <c r="O14" s="31"/>
      <c r="P14" s="31"/>
      <c r="Q14" s="196" t="s">
        <v>190</v>
      </c>
      <c r="R14" s="36" t="s">
        <v>39</v>
      </c>
      <c r="S14" s="37" t="s">
        <v>40</v>
      </c>
      <c r="T14" s="31" t="s">
        <v>41</v>
      </c>
      <c r="U14" s="31">
        <v>34.68</v>
      </c>
      <c r="V14" s="2"/>
      <c r="W14" s="2"/>
      <c r="X14" s="2"/>
      <c r="Y14" s="2"/>
      <c r="Z14" s="2"/>
    </row>
    <row r="15" spans="1:26" ht="12.75" x14ac:dyDescent="0.2">
      <c r="A15" s="203"/>
      <c r="B15" s="203"/>
      <c r="C15" s="203"/>
      <c r="D15" s="221" t="s">
        <v>42</v>
      </c>
      <c r="E15" s="206"/>
      <c r="F15" s="206"/>
      <c r="G15" s="207"/>
      <c r="H15" s="39">
        <f t="shared" ref="H15:P15" si="0">H14</f>
        <v>12.03</v>
      </c>
      <c r="I15" s="39">
        <f t="shared" si="0"/>
        <v>12.03</v>
      </c>
      <c r="J15" s="39">
        <f t="shared" si="0"/>
        <v>0</v>
      </c>
      <c r="K15" s="39">
        <f t="shared" si="0"/>
        <v>0</v>
      </c>
      <c r="L15" s="39">
        <f t="shared" si="0"/>
        <v>0</v>
      </c>
      <c r="M15" s="39">
        <f t="shared" si="0"/>
        <v>0</v>
      </c>
      <c r="N15" s="39">
        <f t="shared" si="0"/>
        <v>0</v>
      </c>
      <c r="O15" s="39">
        <f t="shared" si="0"/>
        <v>0</v>
      </c>
      <c r="P15" s="39">
        <f t="shared" si="0"/>
        <v>0</v>
      </c>
      <c r="Q15" s="205"/>
      <c r="R15" s="206"/>
      <c r="S15" s="206"/>
      <c r="T15" s="206"/>
      <c r="U15" s="207"/>
      <c r="V15" s="2"/>
      <c r="W15" s="2"/>
      <c r="X15" s="2"/>
      <c r="Y15" s="2"/>
      <c r="Z15" s="2"/>
    </row>
    <row r="16" spans="1:26" ht="12.75" x14ac:dyDescent="0.2">
      <c r="A16" s="10" t="s">
        <v>30</v>
      </c>
      <c r="B16" s="12" t="s">
        <v>30</v>
      </c>
      <c r="C16" s="15" t="s">
        <v>30</v>
      </c>
      <c r="D16" s="224" t="s">
        <v>43</v>
      </c>
      <c r="E16" s="206"/>
      <c r="F16" s="206"/>
      <c r="G16" s="207"/>
      <c r="H16" s="44">
        <f t="shared" ref="H16:P16" si="1">H15</f>
        <v>12.03</v>
      </c>
      <c r="I16" s="44">
        <f t="shared" si="1"/>
        <v>12.03</v>
      </c>
      <c r="J16" s="44">
        <f t="shared" si="1"/>
        <v>0</v>
      </c>
      <c r="K16" s="44">
        <f t="shared" si="1"/>
        <v>0</v>
      </c>
      <c r="L16" s="44">
        <f t="shared" si="1"/>
        <v>0</v>
      </c>
      <c r="M16" s="44">
        <f t="shared" si="1"/>
        <v>0</v>
      </c>
      <c r="N16" s="44">
        <f t="shared" si="1"/>
        <v>0</v>
      </c>
      <c r="O16" s="44">
        <f t="shared" si="1"/>
        <v>0</v>
      </c>
      <c r="P16" s="44">
        <f t="shared" si="1"/>
        <v>0</v>
      </c>
      <c r="Q16" s="223"/>
      <c r="R16" s="206"/>
      <c r="S16" s="206"/>
      <c r="T16" s="206"/>
      <c r="U16" s="207"/>
      <c r="V16" s="2"/>
      <c r="W16" s="2"/>
      <c r="X16" s="2"/>
      <c r="Y16" s="2"/>
      <c r="Z16" s="2"/>
    </row>
    <row r="17" spans="1:26" ht="13.5" customHeight="1" x14ac:dyDescent="0.2">
      <c r="A17" s="11" t="s">
        <v>30</v>
      </c>
      <c r="B17" s="12" t="s">
        <v>30</v>
      </c>
      <c r="C17" s="220" t="s">
        <v>47</v>
      </c>
      <c r="D17" s="206"/>
      <c r="E17" s="206"/>
      <c r="F17" s="206"/>
      <c r="G17" s="207"/>
      <c r="H17" s="46">
        <f t="shared" ref="H17:P17" si="2">H16</f>
        <v>12.03</v>
      </c>
      <c r="I17" s="46">
        <f t="shared" si="2"/>
        <v>12.03</v>
      </c>
      <c r="J17" s="46">
        <f t="shared" si="2"/>
        <v>0</v>
      </c>
      <c r="K17" s="46">
        <f t="shared" si="2"/>
        <v>0</v>
      </c>
      <c r="L17" s="46">
        <f t="shared" si="2"/>
        <v>0</v>
      </c>
      <c r="M17" s="46">
        <f t="shared" si="2"/>
        <v>0</v>
      </c>
      <c r="N17" s="46">
        <f t="shared" si="2"/>
        <v>0</v>
      </c>
      <c r="O17" s="46">
        <f t="shared" si="2"/>
        <v>0</v>
      </c>
      <c r="P17" s="46">
        <f t="shared" si="2"/>
        <v>0</v>
      </c>
      <c r="Q17" s="47"/>
      <c r="R17" s="225"/>
      <c r="S17" s="206"/>
      <c r="T17" s="206"/>
      <c r="U17" s="207"/>
      <c r="V17" s="1"/>
      <c r="W17" s="1"/>
      <c r="X17" s="1"/>
      <c r="Y17" s="1"/>
      <c r="Z17" s="1"/>
    </row>
    <row r="18" spans="1:26" ht="12.75" x14ac:dyDescent="0.2">
      <c r="A18" s="11" t="s">
        <v>30</v>
      </c>
      <c r="B18" s="12" t="s">
        <v>38</v>
      </c>
      <c r="C18" s="210" t="s">
        <v>66</v>
      </c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7"/>
      <c r="V18" s="2"/>
      <c r="W18" s="2"/>
      <c r="X18" s="2"/>
      <c r="Y18" s="2"/>
      <c r="Z18" s="2"/>
    </row>
    <row r="19" spans="1:26" ht="12.75" x14ac:dyDescent="0.2">
      <c r="A19" s="14" t="s">
        <v>30</v>
      </c>
      <c r="B19" s="12" t="s">
        <v>38</v>
      </c>
      <c r="C19" s="15" t="s">
        <v>30</v>
      </c>
      <c r="D19" s="211" t="s">
        <v>192</v>
      </c>
      <c r="E19" s="212"/>
      <c r="F19" s="212"/>
      <c r="G19" s="212"/>
      <c r="H19" s="212"/>
      <c r="I19" s="212"/>
      <c r="J19" s="212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3"/>
      <c r="V19" s="2"/>
      <c r="W19" s="2"/>
      <c r="X19" s="2"/>
      <c r="Y19" s="2"/>
      <c r="Z19" s="2"/>
    </row>
    <row r="20" spans="1:26" ht="28.5" customHeight="1" x14ac:dyDescent="0.2">
      <c r="A20" s="208" t="s">
        <v>30</v>
      </c>
      <c r="B20" s="209" t="s">
        <v>38</v>
      </c>
      <c r="C20" s="218" t="s">
        <v>30</v>
      </c>
      <c r="D20" s="217" t="s">
        <v>30</v>
      </c>
      <c r="E20" s="214" t="s">
        <v>68</v>
      </c>
      <c r="F20" s="207"/>
      <c r="G20" s="19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2"/>
      <c r="T20" s="24"/>
      <c r="U20" s="24"/>
      <c r="V20" s="2"/>
      <c r="W20" s="2"/>
      <c r="X20" s="2"/>
      <c r="Y20" s="2"/>
      <c r="Z20" s="2"/>
    </row>
    <row r="21" spans="1:26" ht="41.25" customHeight="1" x14ac:dyDescent="0.2">
      <c r="A21" s="202"/>
      <c r="B21" s="202"/>
      <c r="C21" s="202"/>
      <c r="D21" s="202"/>
      <c r="E21" s="70" t="s">
        <v>30</v>
      </c>
      <c r="F21" s="74" t="s">
        <v>191</v>
      </c>
      <c r="G21" s="31" t="s">
        <v>17</v>
      </c>
      <c r="H21" s="71">
        <v>0.999</v>
      </c>
      <c r="I21" s="72">
        <v>0.999</v>
      </c>
      <c r="J21" s="31"/>
      <c r="K21" s="31"/>
      <c r="L21" s="31"/>
      <c r="M21" s="31"/>
      <c r="N21" s="31"/>
      <c r="O21" s="31"/>
      <c r="P21" s="31"/>
      <c r="Q21" s="196" t="s">
        <v>190</v>
      </c>
      <c r="R21" s="36" t="s">
        <v>39</v>
      </c>
      <c r="S21" s="37" t="s">
        <v>70</v>
      </c>
      <c r="T21" s="73" t="s">
        <v>63</v>
      </c>
      <c r="U21" s="197">
        <v>92</v>
      </c>
      <c r="V21" s="2"/>
      <c r="W21" s="2"/>
      <c r="X21" s="2"/>
      <c r="Y21" s="2"/>
      <c r="Z21" s="2"/>
    </row>
    <row r="22" spans="1:26" ht="29.25" customHeight="1" x14ac:dyDescent="0.2">
      <c r="A22" s="202"/>
      <c r="B22" s="202"/>
      <c r="C22" s="202"/>
      <c r="D22" s="203"/>
      <c r="E22" s="75" t="s">
        <v>38</v>
      </c>
      <c r="F22" s="77" t="s">
        <v>71</v>
      </c>
      <c r="G22" s="78" t="s">
        <v>17</v>
      </c>
      <c r="H22" s="71">
        <f t="shared" ref="H22" si="3">I22+J22+K22+L22+M22+N22+O22+P22</f>
        <v>1.7</v>
      </c>
      <c r="I22" s="80">
        <v>1.7</v>
      </c>
      <c r="J22" s="78"/>
      <c r="K22" s="78"/>
      <c r="L22" s="78"/>
      <c r="M22" s="78"/>
      <c r="N22" s="78"/>
      <c r="O22" s="78"/>
      <c r="P22" s="78"/>
      <c r="Q22" s="196" t="s">
        <v>190</v>
      </c>
      <c r="R22" s="36" t="s">
        <v>39</v>
      </c>
      <c r="S22" s="82" t="s">
        <v>72</v>
      </c>
      <c r="T22" s="73" t="s">
        <v>63</v>
      </c>
      <c r="U22" s="197">
        <v>20</v>
      </c>
      <c r="V22" s="2"/>
      <c r="W22" s="2"/>
      <c r="X22" s="2"/>
      <c r="Y22" s="2"/>
      <c r="Z22" s="2"/>
    </row>
    <row r="23" spans="1:26" ht="12.75" x14ac:dyDescent="0.2">
      <c r="A23" s="203"/>
      <c r="B23" s="203"/>
      <c r="C23" s="203"/>
      <c r="D23" s="221" t="s">
        <v>42</v>
      </c>
      <c r="E23" s="206"/>
      <c r="F23" s="206"/>
      <c r="G23" s="207"/>
      <c r="H23" s="85">
        <f>H21+H22</f>
        <v>2.6989999999999998</v>
      </c>
      <c r="I23" s="87">
        <f>I21+I22</f>
        <v>2.6989999999999998</v>
      </c>
      <c r="J23" s="88">
        <f t="shared" ref="J23:P23" si="4">SUM(J21:J22)</f>
        <v>0</v>
      </c>
      <c r="K23" s="88">
        <f t="shared" si="4"/>
        <v>0</v>
      </c>
      <c r="L23" s="88">
        <f t="shared" si="4"/>
        <v>0</v>
      </c>
      <c r="M23" s="88">
        <f t="shared" si="4"/>
        <v>0</v>
      </c>
      <c r="N23" s="88">
        <f t="shared" si="4"/>
        <v>0</v>
      </c>
      <c r="O23" s="88">
        <f t="shared" si="4"/>
        <v>0</v>
      </c>
      <c r="P23" s="88">
        <f t="shared" si="4"/>
        <v>0</v>
      </c>
      <c r="Q23" s="205"/>
      <c r="R23" s="206"/>
      <c r="S23" s="206"/>
      <c r="T23" s="206"/>
      <c r="U23" s="207"/>
      <c r="V23" s="2"/>
      <c r="W23" s="2"/>
      <c r="X23" s="2"/>
      <c r="Y23" s="2"/>
      <c r="Z23" s="2"/>
    </row>
    <row r="24" spans="1:26" ht="12.75" x14ac:dyDescent="0.2">
      <c r="A24" s="10" t="s">
        <v>30</v>
      </c>
      <c r="B24" s="12" t="s">
        <v>38</v>
      </c>
      <c r="C24" s="15" t="s">
        <v>30</v>
      </c>
      <c r="D24" s="224" t="s">
        <v>43</v>
      </c>
      <c r="E24" s="206"/>
      <c r="F24" s="206"/>
      <c r="G24" s="207"/>
      <c r="H24" s="44">
        <f t="shared" ref="H24:P24" si="5">H23</f>
        <v>2.6989999999999998</v>
      </c>
      <c r="I24" s="44">
        <f t="shared" si="5"/>
        <v>2.6989999999999998</v>
      </c>
      <c r="J24" s="44">
        <f t="shared" si="5"/>
        <v>0</v>
      </c>
      <c r="K24" s="44">
        <f t="shared" si="5"/>
        <v>0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223"/>
      <c r="R24" s="206"/>
      <c r="S24" s="206"/>
      <c r="T24" s="206"/>
      <c r="U24" s="207"/>
      <c r="V24" s="2"/>
      <c r="W24" s="2"/>
      <c r="X24" s="2"/>
      <c r="Y24" s="2"/>
      <c r="Z24" s="2"/>
    </row>
    <row r="25" spans="1:26" ht="13.5" customHeight="1" x14ac:dyDescent="0.2">
      <c r="A25" s="11" t="s">
        <v>30</v>
      </c>
      <c r="B25" s="12" t="s">
        <v>38</v>
      </c>
      <c r="C25" s="220" t="s">
        <v>47</v>
      </c>
      <c r="D25" s="206"/>
      <c r="E25" s="206"/>
      <c r="F25" s="206"/>
      <c r="G25" s="207"/>
      <c r="H25" s="46">
        <f t="shared" ref="H25:P25" si="6">H24</f>
        <v>2.6989999999999998</v>
      </c>
      <c r="I25" s="46">
        <f t="shared" si="6"/>
        <v>2.6989999999999998</v>
      </c>
      <c r="J25" s="46">
        <f t="shared" si="6"/>
        <v>0</v>
      </c>
      <c r="K25" s="46">
        <f t="shared" si="6"/>
        <v>0</v>
      </c>
      <c r="L25" s="46">
        <f t="shared" si="6"/>
        <v>0</v>
      </c>
      <c r="M25" s="46">
        <f t="shared" si="6"/>
        <v>0</v>
      </c>
      <c r="N25" s="46">
        <f t="shared" si="6"/>
        <v>0</v>
      </c>
      <c r="O25" s="46">
        <f t="shared" si="6"/>
        <v>0</v>
      </c>
      <c r="P25" s="46">
        <f t="shared" si="6"/>
        <v>0</v>
      </c>
      <c r="Q25" s="47"/>
      <c r="R25" s="225"/>
      <c r="S25" s="206"/>
      <c r="T25" s="206"/>
      <c r="U25" s="207"/>
      <c r="V25" s="1"/>
      <c r="W25" s="1"/>
      <c r="X25" s="1"/>
      <c r="Y25" s="1"/>
      <c r="Z25" s="1"/>
    </row>
    <row r="26" spans="1:26" ht="12.75" x14ac:dyDescent="0.2">
      <c r="A26" s="11" t="s">
        <v>30</v>
      </c>
      <c r="B26" s="12" t="s">
        <v>65</v>
      </c>
      <c r="C26" s="210" t="s">
        <v>76</v>
      </c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7"/>
      <c r="V26" s="2"/>
      <c r="W26" s="2"/>
      <c r="X26" s="2"/>
      <c r="Y26" s="2"/>
      <c r="Z26" s="2"/>
    </row>
    <row r="27" spans="1:26" ht="12.75" x14ac:dyDescent="0.2">
      <c r="A27" s="14" t="s">
        <v>30</v>
      </c>
      <c r="B27" s="12" t="s">
        <v>65</v>
      </c>
      <c r="C27" s="15" t="s">
        <v>30</v>
      </c>
      <c r="D27" s="211" t="s">
        <v>77</v>
      </c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7"/>
      <c r="V27" s="2"/>
      <c r="W27" s="2"/>
      <c r="X27" s="2"/>
      <c r="Y27" s="2"/>
      <c r="Z27" s="2"/>
    </row>
    <row r="28" spans="1:26" ht="28.5" customHeight="1" x14ac:dyDescent="0.2">
      <c r="A28" s="208" t="s">
        <v>30</v>
      </c>
      <c r="B28" s="209" t="s">
        <v>65</v>
      </c>
      <c r="C28" s="218" t="s">
        <v>30</v>
      </c>
      <c r="D28" s="217" t="s">
        <v>30</v>
      </c>
      <c r="E28" s="214" t="s">
        <v>78</v>
      </c>
      <c r="F28" s="207"/>
      <c r="G28" s="19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2"/>
      <c r="T28" s="24"/>
      <c r="U28" s="24"/>
      <c r="V28" s="2"/>
      <c r="W28" s="2"/>
      <c r="X28" s="2"/>
      <c r="Y28" s="2"/>
      <c r="Z28" s="2"/>
    </row>
    <row r="29" spans="1:26" ht="28.5" customHeight="1" x14ac:dyDescent="0.2">
      <c r="A29" s="202"/>
      <c r="B29" s="202"/>
      <c r="C29" s="202"/>
      <c r="D29" s="202"/>
      <c r="E29" s="70" t="s">
        <v>30</v>
      </c>
      <c r="F29" s="193" t="s">
        <v>79</v>
      </c>
      <c r="G29" s="31" t="s">
        <v>17</v>
      </c>
      <c r="H29" s="71">
        <v>24.04</v>
      </c>
      <c r="I29" s="72">
        <v>24.04</v>
      </c>
      <c r="J29" s="31"/>
      <c r="K29" s="31"/>
      <c r="L29" s="31"/>
      <c r="M29" s="31"/>
      <c r="N29" s="31"/>
      <c r="O29" s="31"/>
      <c r="P29" s="31"/>
      <c r="Q29" s="196" t="s">
        <v>190</v>
      </c>
      <c r="R29" s="36" t="s">
        <v>39</v>
      </c>
      <c r="S29" s="37" t="s">
        <v>80</v>
      </c>
      <c r="T29" s="73" t="s">
        <v>81</v>
      </c>
      <c r="U29" s="31">
        <v>4</v>
      </c>
      <c r="V29" s="2"/>
      <c r="W29" s="2"/>
      <c r="X29" s="2"/>
      <c r="Y29" s="2"/>
      <c r="Z29" s="2"/>
    </row>
    <row r="30" spans="1:26" ht="31.5" customHeight="1" x14ac:dyDescent="0.2">
      <c r="A30" s="202"/>
      <c r="B30" s="202"/>
      <c r="C30" s="202"/>
      <c r="D30" s="202"/>
      <c r="E30" s="191" t="s">
        <v>38</v>
      </c>
      <c r="F30" s="195" t="s">
        <v>82</v>
      </c>
      <c r="G30" s="192" t="s">
        <v>17</v>
      </c>
      <c r="H30" s="71">
        <v>2.9</v>
      </c>
      <c r="I30" s="72">
        <v>2.9</v>
      </c>
      <c r="J30" s="31"/>
      <c r="K30" s="31"/>
      <c r="L30" s="31"/>
      <c r="M30" s="31"/>
      <c r="N30" s="31"/>
      <c r="O30" s="31"/>
      <c r="P30" s="31"/>
      <c r="Q30" s="196" t="s">
        <v>190</v>
      </c>
      <c r="R30" s="36" t="s">
        <v>39</v>
      </c>
      <c r="S30" s="82" t="s">
        <v>83</v>
      </c>
      <c r="T30" s="98" t="s">
        <v>84</v>
      </c>
      <c r="U30" s="31">
        <v>23.2</v>
      </c>
      <c r="V30" s="2"/>
      <c r="W30" s="2"/>
      <c r="X30" s="2"/>
      <c r="Y30" s="2"/>
      <c r="Z30" s="2"/>
    </row>
    <row r="31" spans="1:26" ht="31.5" customHeight="1" x14ac:dyDescent="0.2">
      <c r="A31" s="202"/>
      <c r="B31" s="202"/>
      <c r="C31" s="202"/>
      <c r="D31" s="203"/>
      <c r="E31" s="75" t="s">
        <v>65</v>
      </c>
      <c r="F31" s="194" t="s">
        <v>85</v>
      </c>
      <c r="G31" s="78" t="s">
        <v>17</v>
      </c>
      <c r="H31" s="71">
        <v>4.2240000000000002</v>
      </c>
      <c r="I31" s="80">
        <v>4.2240000000000002</v>
      </c>
      <c r="J31" s="78"/>
      <c r="K31" s="78"/>
      <c r="L31" s="78"/>
      <c r="M31" s="78"/>
      <c r="N31" s="78"/>
      <c r="O31" s="78"/>
      <c r="P31" s="78"/>
      <c r="Q31" s="196" t="s">
        <v>190</v>
      </c>
      <c r="R31" s="36" t="s">
        <v>39</v>
      </c>
      <c r="S31" s="82" t="s">
        <v>86</v>
      </c>
      <c r="T31" s="73" t="s">
        <v>81</v>
      </c>
      <c r="U31" s="197">
        <v>59</v>
      </c>
      <c r="V31" s="2"/>
      <c r="W31" s="2"/>
      <c r="X31" s="2"/>
      <c r="Y31" s="2"/>
      <c r="Z31" s="2"/>
    </row>
    <row r="32" spans="1:26" ht="12.75" x14ac:dyDescent="0.2">
      <c r="A32" s="203"/>
      <c r="B32" s="203"/>
      <c r="C32" s="203"/>
      <c r="D32" s="221" t="s">
        <v>42</v>
      </c>
      <c r="E32" s="206"/>
      <c r="F32" s="206"/>
      <c r="G32" s="207"/>
      <c r="H32" s="85">
        <f t="shared" ref="H32:P32" si="7">H29+H30+H31</f>
        <v>31.163999999999998</v>
      </c>
      <c r="I32" s="87">
        <f t="shared" si="7"/>
        <v>31.163999999999998</v>
      </c>
      <c r="J32" s="88">
        <f t="shared" si="7"/>
        <v>0</v>
      </c>
      <c r="K32" s="88">
        <f t="shared" si="7"/>
        <v>0</v>
      </c>
      <c r="L32" s="88">
        <f t="shared" si="7"/>
        <v>0</v>
      </c>
      <c r="M32" s="88">
        <f t="shared" si="7"/>
        <v>0</v>
      </c>
      <c r="N32" s="88">
        <f t="shared" si="7"/>
        <v>0</v>
      </c>
      <c r="O32" s="88">
        <f t="shared" si="7"/>
        <v>0</v>
      </c>
      <c r="P32" s="88">
        <f t="shared" si="7"/>
        <v>0</v>
      </c>
      <c r="Q32" s="205"/>
      <c r="R32" s="206"/>
      <c r="S32" s="206"/>
      <c r="T32" s="206"/>
      <c r="U32" s="207"/>
      <c r="V32" s="2"/>
      <c r="W32" s="2"/>
      <c r="X32" s="2"/>
      <c r="Y32" s="2"/>
      <c r="Z32" s="2"/>
    </row>
    <row r="33" spans="1:26" ht="12.75" x14ac:dyDescent="0.2">
      <c r="A33" s="10" t="s">
        <v>30</v>
      </c>
      <c r="B33" s="12" t="s">
        <v>65</v>
      </c>
      <c r="C33" s="15" t="s">
        <v>30</v>
      </c>
      <c r="D33" s="224" t="s">
        <v>43</v>
      </c>
      <c r="E33" s="206"/>
      <c r="F33" s="206"/>
      <c r="G33" s="207"/>
      <c r="H33" s="44">
        <f t="shared" ref="H33:P33" si="8">H32</f>
        <v>31.163999999999998</v>
      </c>
      <c r="I33" s="44">
        <f t="shared" si="8"/>
        <v>31.163999999999998</v>
      </c>
      <c r="J33" s="44">
        <f t="shared" si="8"/>
        <v>0</v>
      </c>
      <c r="K33" s="44">
        <f t="shared" si="8"/>
        <v>0</v>
      </c>
      <c r="L33" s="44">
        <f t="shared" si="8"/>
        <v>0</v>
      </c>
      <c r="M33" s="44">
        <f t="shared" si="8"/>
        <v>0</v>
      </c>
      <c r="N33" s="44">
        <f t="shared" si="8"/>
        <v>0</v>
      </c>
      <c r="O33" s="44">
        <f t="shared" si="8"/>
        <v>0</v>
      </c>
      <c r="P33" s="44">
        <f t="shared" si="8"/>
        <v>0</v>
      </c>
      <c r="Q33" s="223"/>
      <c r="R33" s="206"/>
      <c r="S33" s="206"/>
      <c r="T33" s="206"/>
      <c r="U33" s="207"/>
      <c r="V33" s="2"/>
      <c r="W33" s="2"/>
      <c r="X33" s="2"/>
      <c r="Y33" s="2"/>
      <c r="Z33" s="2"/>
    </row>
    <row r="34" spans="1:26" ht="13.5" customHeight="1" x14ac:dyDescent="0.2">
      <c r="A34" s="11" t="s">
        <v>30</v>
      </c>
      <c r="B34" s="12" t="s">
        <v>65</v>
      </c>
      <c r="C34" s="220" t="s">
        <v>47</v>
      </c>
      <c r="D34" s="206"/>
      <c r="E34" s="206"/>
      <c r="F34" s="206"/>
      <c r="G34" s="207"/>
      <c r="H34" s="46">
        <f t="shared" ref="H34:P34" si="9">H33</f>
        <v>31.163999999999998</v>
      </c>
      <c r="I34" s="46">
        <f t="shared" si="9"/>
        <v>31.163999999999998</v>
      </c>
      <c r="J34" s="46">
        <f t="shared" si="9"/>
        <v>0</v>
      </c>
      <c r="K34" s="46">
        <f t="shared" si="9"/>
        <v>0</v>
      </c>
      <c r="L34" s="46">
        <f t="shared" si="9"/>
        <v>0</v>
      </c>
      <c r="M34" s="46">
        <f t="shared" si="9"/>
        <v>0</v>
      </c>
      <c r="N34" s="46">
        <f t="shared" si="9"/>
        <v>0</v>
      </c>
      <c r="O34" s="46">
        <f t="shared" si="9"/>
        <v>0</v>
      </c>
      <c r="P34" s="46">
        <f t="shared" si="9"/>
        <v>0</v>
      </c>
      <c r="Q34" s="47"/>
      <c r="R34" s="225"/>
      <c r="S34" s="206"/>
      <c r="T34" s="206"/>
      <c r="U34" s="207"/>
      <c r="V34" s="1"/>
      <c r="W34" s="1"/>
      <c r="X34" s="1"/>
      <c r="Y34" s="1"/>
      <c r="Z34" s="1"/>
    </row>
    <row r="35" spans="1:26" ht="15.75" customHeight="1" x14ac:dyDescent="0.2">
      <c r="A35" s="11" t="s">
        <v>30</v>
      </c>
      <c r="B35" s="12" t="s">
        <v>73</v>
      </c>
      <c r="C35" s="210" t="s">
        <v>90</v>
      </c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7"/>
      <c r="V35" s="2"/>
      <c r="W35" s="2"/>
      <c r="X35" s="2"/>
      <c r="Y35" s="2"/>
      <c r="Z35" s="2"/>
    </row>
    <row r="36" spans="1:26" ht="12.75" x14ac:dyDescent="0.2">
      <c r="A36" s="11" t="s">
        <v>30</v>
      </c>
      <c r="B36" s="12" t="s">
        <v>73</v>
      </c>
      <c r="C36" s="15" t="s">
        <v>30</v>
      </c>
      <c r="D36" s="211" t="s">
        <v>91</v>
      </c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7"/>
      <c r="V36" s="2"/>
      <c r="W36" s="2"/>
      <c r="X36" s="2"/>
      <c r="Y36" s="2"/>
      <c r="Z36" s="2"/>
    </row>
    <row r="37" spans="1:26" ht="27.75" customHeight="1" x14ac:dyDescent="0.2">
      <c r="A37" s="208" t="s">
        <v>30</v>
      </c>
      <c r="B37" s="209" t="s">
        <v>73</v>
      </c>
      <c r="C37" s="218" t="s">
        <v>30</v>
      </c>
      <c r="D37" s="217" t="s">
        <v>30</v>
      </c>
      <c r="E37" s="214" t="s">
        <v>92</v>
      </c>
      <c r="F37" s="207"/>
      <c r="G37" s="1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2"/>
      <c r="T37" s="24"/>
      <c r="U37" s="24"/>
      <c r="V37" s="2"/>
      <c r="W37" s="2"/>
      <c r="X37" s="2"/>
      <c r="Y37" s="2"/>
      <c r="Z37" s="2"/>
    </row>
    <row r="38" spans="1:26" ht="32.25" customHeight="1" x14ac:dyDescent="0.2">
      <c r="A38" s="202"/>
      <c r="B38" s="202"/>
      <c r="C38" s="202"/>
      <c r="D38" s="202"/>
      <c r="E38" s="70" t="s">
        <v>30</v>
      </c>
      <c r="F38" s="30" t="s">
        <v>93</v>
      </c>
      <c r="G38" s="31" t="s">
        <v>17</v>
      </c>
      <c r="H38" s="34">
        <v>3.33</v>
      </c>
      <c r="I38" s="31">
        <v>3.33</v>
      </c>
      <c r="J38" s="31"/>
      <c r="K38" s="31"/>
      <c r="L38" s="31"/>
      <c r="M38" s="31"/>
      <c r="N38" s="31"/>
      <c r="O38" s="31"/>
      <c r="P38" s="31"/>
      <c r="Q38" s="196" t="s">
        <v>190</v>
      </c>
      <c r="R38" s="36" t="s">
        <v>39</v>
      </c>
      <c r="S38" s="117" t="s">
        <v>94</v>
      </c>
      <c r="T38" s="73" t="s">
        <v>63</v>
      </c>
      <c r="U38" s="197">
        <v>7</v>
      </c>
      <c r="V38" s="2"/>
      <c r="W38" s="2"/>
      <c r="X38" s="2"/>
      <c r="Y38" s="2"/>
      <c r="Z38" s="2"/>
    </row>
    <row r="39" spans="1:26" ht="12.75" x14ac:dyDescent="0.2">
      <c r="A39" s="203"/>
      <c r="B39" s="203"/>
      <c r="C39" s="203"/>
      <c r="D39" s="221" t="s">
        <v>42</v>
      </c>
      <c r="E39" s="206"/>
      <c r="F39" s="206"/>
      <c r="G39" s="207"/>
      <c r="H39" s="85">
        <f t="shared" ref="H39:P39" si="10">H38</f>
        <v>3.33</v>
      </c>
      <c r="I39" s="85">
        <f t="shared" si="10"/>
        <v>3.33</v>
      </c>
      <c r="J39" s="85">
        <f t="shared" si="10"/>
        <v>0</v>
      </c>
      <c r="K39" s="85">
        <f t="shared" si="10"/>
        <v>0</v>
      </c>
      <c r="L39" s="85">
        <f t="shared" si="10"/>
        <v>0</v>
      </c>
      <c r="M39" s="85">
        <f t="shared" si="10"/>
        <v>0</v>
      </c>
      <c r="N39" s="85">
        <f t="shared" si="10"/>
        <v>0</v>
      </c>
      <c r="O39" s="85">
        <f t="shared" si="10"/>
        <v>0</v>
      </c>
      <c r="P39" s="85">
        <f t="shared" si="10"/>
        <v>0</v>
      </c>
      <c r="Q39" s="205"/>
      <c r="R39" s="206"/>
      <c r="S39" s="206"/>
      <c r="T39" s="206"/>
      <c r="U39" s="207"/>
      <c r="V39" s="2"/>
      <c r="W39" s="2"/>
      <c r="X39" s="2"/>
      <c r="Y39" s="2"/>
      <c r="Z39" s="2"/>
    </row>
    <row r="40" spans="1:26" ht="31.5" customHeight="1" x14ac:dyDescent="0.2">
      <c r="A40" s="217" t="s">
        <v>30</v>
      </c>
      <c r="B40" s="209" t="s">
        <v>73</v>
      </c>
      <c r="C40" s="218" t="s">
        <v>30</v>
      </c>
      <c r="D40" s="217" t="s">
        <v>38</v>
      </c>
      <c r="E40" s="214" t="s">
        <v>95</v>
      </c>
      <c r="F40" s="207"/>
      <c r="G40" s="19"/>
      <c r="H40" s="21"/>
      <c r="I40" s="21"/>
      <c r="J40" s="21"/>
      <c r="K40" s="21"/>
      <c r="L40" s="21"/>
      <c r="M40" s="21"/>
      <c r="N40" s="21"/>
      <c r="O40" s="21"/>
      <c r="P40" s="21"/>
      <c r="Q40" s="120"/>
      <c r="R40" s="21"/>
      <c r="S40" s="22"/>
      <c r="T40" s="24"/>
      <c r="U40" s="24"/>
      <c r="V40" s="2"/>
      <c r="W40" s="2"/>
      <c r="X40" s="2"/>
      <c r="Y40" s="2"/>
      <c r="Z40" s="2"/>
    </row>
    <row r="41" spans="1:26" ht="27.75" customHeight="1" x14ac:dyDescent="0.2">
      <c r="A41" s="202"/>
      <c r="B41" s="202"/>
      <c r="C41" s="202"/>
      <c r="D41" s="202"/>
      <c r="E41" s="26" t="s">
        <v>30</v>
      </c>
      <c r="F41" s="30" t="s">
        <v>96</v>
      </c>
      <c r="G41" s="31"/>
      <c r="H41" s="71"/>
      <c r="I41" s="72"/>
      <c r="J41" s="72"/>
      <c r="K41" s="72"/>
      <c r="L41" s="72"/>
      <c r="M41" s="72"/>
      <c r="N41" s="72"/>
      <c r="O41" s="72"/>
      <c r="P41" s="72"/>
      <c r="Q41" s="196" t="s">
        <v>190</v>
      </c>
      <c r="R41" s="36" t="s">
        <v>39</v>
      </c>
      <c r="S41" s="37" t="s">
        <v>97</v>
      </c>
      <c r="T41" s="31" t="s">
        <v>63</v>
      </c>
      <c r="U41" s="198">
        <v>190</v>
      </c>
      <c r="V41" s="2"/>
      <c r="W41" s="2"/>
      <c r="X41" s="2"/>
      <c r="Y41" s="2"/>
      <c r="Z41" s="2"/>
    </row>
    <row r="42" spans="1:26" ht="18" customHeight="1" x14ac:dyDescent="0.2">
      <c r="A42" s="202"/>
      <c r="B42" s="202"/>
      <c r="C42" s="202"/>
      <c r="D42" s="121"/>
      <c r="E42" s="26" t="s">
        <v>38</v>
      </c>
      <c r="F42" s="30" t="s">
        <v>99</v>
      </c>
      <c r="G42" s="31"/>
      <c r="H42" s="71"/>
      <c r="I42" s="72"/>
      <c r="J42" s="72"/>
      <c r="K42" s="72"/>
      <c r="L42" s="72"/>
      <c r="M42" s="72"/>
      <c r="N42" s="72"/>
      <c r="O42" s="72"/>
      <c r="P42" s="72"/>
      <c r="Q42" s="196" t="s">
        <v>190</v>
      </c>
      <c r="R42" s="36" t="s">
        <v>39</v>
      </c>
      <c r="S42" s="30" t="s">
        <v>187</v>
      </c>
      <c r="T42" s="31" t="s">
        <v>63</v>
      </c>
      <c r="U42" s="198">
        <v>6</v>
      </c>
      <c r="V42" s="2"/>
      <c r="W42" s="2"/>
      <c r="X42" s="2"/>
      <c r="Y42" s="2"/>
      <c r="Z42" s="2"/>
    </row>
    <row r="43" spans="1:26" ht="29.25" customHeight="1" x14ac:dyDescent="0.2">
      <c r="A43" s="202"/>
      <c r="B43" s="202"/>
      <c r="C43" s="202"/>
      <c r="D43" s="121"/>
      <c r="E43" s="26" t="s">
        <v>65</v>
      </c>
      <c r="F43" s="30" t="s">
        <v>100</v>
      </c>
      <c r="G43" s="31"/>
      <c r="H43" s="71"/>
      <c r="I43" s="72"/>
      <c r="J43" s="72"/>
      <c r="K43" s="72"/>
      <c r="L43" s="72"/>
      <c r="M43" s="72"/>
      <c r="N43" s="72"/>
      <c r="O43" s="72"/>
      <c r="P43" s="72"/>
      <c r="Q43" s="196" t="s">
        <v>190</v>
      </c>
      <c r="R43" s="36" t="s">
        <v>39</v>
      </c>
      <c r="S43" s="30" t="s">
        <v>101</v>
      </c>
      <c r="T43" s="31" t="s">
        <v>63</v>
      </c>
      <c r="U43" s="198">
        <v>140</v>
      </c>
      <c r="V43" s="2"/>
      <c r="W43" s="2"/>
      <c r="X43" s="2"/>
      <c r="Y43" s="2"/>
      <c r="Z43" s="2"/>
    </row>
    <row r="44" spans="1:26" ht="29.25" customHeight="1" x14ac:dyDescent="0.2">
      <c r="A44" s="202"/>
      <c r="B44" s="202"/>
      <c r="C44" s="202"/>
      <c r="D44" s="121"/>
      <c r="E44" s="26" t="s">
        <v>73</v>
      </c>
      <c r="F44" s="95" t="s">
        <v>102</v>
      </c>
      <c r="G44" s="31"/>
      <c r="H44" s="71"/>
      <c r="I44" s="80"/>
      <c r="J44" s="80"/>
      <c r="K44" s="80"/>
      <c r="L44" s="80"/>
      <c r="M44" s="80"/>
      <c r="N44" s="80"/>
      <c r="O44" s="80"/>
      <c r="P44" s="80"/>
      <c r="Q44" s="196" t="s">
        <v>190</v>
      </c>
      <c r="R44" s="36" t="s">
        <v>39</v>
      </c>
      <c r="S44" s="30" t="s">
        <v>187</v>
      </c>
      <c r="T44" s="31" t="s">
        <v>81</v>
      </c>
      <c r="U44" s="198">
        <v>10</v>
      </c>
      <c r="V44" s="2"/>
      <c r="W44" s="2"/>
      <c r="X44" s="2"/>
      <c r="Y44" s="2"/>
      <c r="Z44" s="2"/>
    </row>
    <row r="45" spans="1:26" ht="21.75" customHeight="1" x14ac:dyDescent="0.2">
      <c r="A45" s="203"/>
      <c r="B45" s="203"/>
      <c r="C45" s="203"/>
      <c r="D45" s="121"/>
      <c r="E45" s="26" t="s">
        <v>75</v>
      </c>
      <c r="F45" s="95" t="s">
        <v>103</v>
      </c>
      <c r="G45" s="31"/>
      <c r="H45" s="71"/>
      <c r="I45" s="80"/>
      <c r="J45" s="80"/>
      <c r="K45" s="80"/>
      <c r="L45" s="80"/>
      <c r="M45" s="80"/>
      <c r="N45" s="80"/>
      <c r="O45" s="80"/>
      <c r="P45" s="80"/>
      <c r="Q45" s="196" t="s">
        <v>190</v>
      </c>
      <c r="R45" s="36" t="s">
        <v>39</v>
      </c>
      <c r="S45" s="30" t="s">
        <v>104</v>
      </c>
      <c r="T45" s="31" t="s">
        <v>63</v>
      </c>
      <c r="U45" s="198">
        <v>40</v>
      </c>
      <c r="V45" s="2"/>
      <c r="W45" s="2"/>
      <c r="X45" s="2"/>
      <c r="Y45" s="2"/>
      <c r="Z45" s="2"/>
    </row>
    <row r="46" spans="1:26" ht="12.75" x14ac:dyDescent="0.2">
      <c r="A46" s="122"/>
      <c r="B46" s="123"/>
      <c r="C46" s="124"/>
      <c r="D46" s="221" t="s">
        <v>42</v>
      </c>
      <c r="E46" s="206"/>
      <c r="F46" s="206"/>
      <c r="G46" s="207"/>
      <c r="H46" s="85">
        <f t="shared" ref="H46:P46" si="11">H45</f>
        <v>0</v>
      </c>
      <c r="I46" s="85">
        <f t="shared" si="11"/>
        <v>0</v>
      </c>
      <c r="J46" s="85">
        <f t="shared" si="11"/>
        <v>0</v>
      </c>
      <c r="K46" s="85">
        <f t="shared" si="11"/>
        <v>0</v>
      </c>
      <c r="L46" s="85">
        <f t="shared" si="11"/>
        <v>0</v>
      </c>
      <c r="M46" s="85">
        <f t="shared" si="11"/>
        <v>0</v>
      </c>
      <c r="N46" s="85">
        <f t="shared" si="11"/>
        <v>0</v>
      </c>
      <c r="O46" s="85">
        <f t="shared" si="11"/>
        <v>0</v>
      </c>
      <c r="P46" s="85">
        <f t="shared" si="11"/>
        <v>0</v>
      </c>
      <c r="Q46" s="205"/>
      <c r="R46" s="206"/>
      <c r="S46" s="206"/>
      <c r="T46" s="206"/>
      <c r="U46" s="207"/>
      <c r="V46" s="2"/>
      <c r="W46" s="2"/>
      <c r="X46" s="2"/>
      <c r="Y46" s="2"/>
      <c r="Z46" s="2"/>
    </row>
    <row r="47" spans="1:26" ht="12.75" customHeight="1" x14ac:dyDescent="0.2">
      <c r="A47" s="11" t="s">
        <v>30</v>
      </c>
      <c r="B47" s="12" t="s">
        <v>73</v>
      </c>
      <c r="C47" s="15" t="s">
        <v>30</v>
      </c>
      <c r="D47" s="222" t="s">
        <v>43</v>
      </c>
      <c r="E47" s="206"/>
      <c r="F47" s="206"/>
      <c r="G47" s="207"/>
      <c r="H47" s="44">
        <f t="shared" ref="H47:P47" si="12">H39+H46</f>
        <v>3.33</v>
      </c>
      <c r="I47" s="44">
        <f t="shared" si="12"/>
        <v>3.33</v>
      </c>
      <c r="J47" s="44">
        <f t="shared" si="12"/>
        <v>0</v>
      </c>
      <c r="K47" s="44">
        <f t="shared" si="12"/>
        <v>0</v>
      </c>
      <c r="L47" s="44">
        <f t="shared" si="12"/>
        <v>0</v>
      </c>
      <c r="M47" s="44">
        <f t="shared" si="12"/>
        <v>0</v>
      </c>
      <c r="N47" s="44">
        <f t="shared" si="12"/>
        <v>0</v>
      </c>
      <c r="O47" s="44">
        <f t="shared" si="12"/>
        <v>0</v>
      </c>
      <c r="P47" s="44">
        <f t="shared" si="12"/>
        <v>0</v>
      </c>
      <c r="Q47" s="223"/>
      <c r="R47" s="206"/>
      <c r="S47" s="206"/>
      <c r="T47" s="206"/>
      <c r="U47" s="207"/>
      <c r="V47" s="1"/>
      <c r="W47" s="1"/>
      <c r="X47" s="1"/>
      <c r="Y47" s="1"/>
      <c r="Z47" s="1"/>
    </row>
    <row r="48" spans="1:26" ht="13.5" customHeight="1" x14ac:dyDescent="0.2">
      <c r="A48" s="11" t="s">
        <v>30</v>
      </c>
      <c r="B48" s="12" t="s">
        <v>73</v>
      </c>
      <c r="C48" s="220" t="s">
        <v>47</v>
      </c>
      <c r="D48" s="206"/>
      <c r="E48" s="206"/>
      <c r="F48" s="206"/>
      <c r="G48" s="207"/>
      <c r="H48" s="46">
        <f t="shared" ref="H48:P48" si="13">H47</f>
        <v>3.33</v>
      </c>
      <c r="I48" s="46">
        <f t="shared" si="13"/>
        <v>3.33</v>
      </c>
      <c r="J48" s="46">
        <f t="shared" si="13"/>
        <v>0</v>
      </c>
      <c r="K48" s="46">
        <f t="shared" si="13"/>
        <v>0</v>
      </c>
      <c r="L48" s="46">
        <f t="shared" si="13"/>
        <v>0</v>
      </c>
      <c r="M48" s="46">
        <f t="shared" si="13"/>
        <v>0</v>
      </c>
      <c r="N48" s="46">
        <f t="shared" si="13"/>
        <v>0</v>
      </c>
      <c r="O48" s="46">
        <f t="shared" si="13"/>
        <v>0</v>
      </c>
      <c r="P48" s="46">
        <f t="shared" si="13"/>
        <v>0</v>
      </c>
      <c r="Q48" s="47"/>
      <c r="R48" s="225"/>
      <c r="S48" s="206"/>
      <c r="T48" s="206"/>
      <c r="U48" s="207"/>
      <c r="V48" s="1"/>
      <c r="W48" s="1"/>
      <c r="X48" s="1"/>
      <c r="Y48" s="1"/>
      <c r="Z48" s="1"/>
    </row>
    <row r="49" spans="1:26" ht="12.75" customHeight="1" x14ac:dyDescent="0.2">
      <c r="A49" s="125" t="s">
        <v>30</v>
      </c>
      <c r="B49" s="219" t="s">
        <v>107</v>
      </c>
      <c r="C49" s="206"/>
      <c r="D49" s="206"/>
      <c r="E49" s="206"/>
      <c r="F49" s="206"/>
      <c r="G49" s="207"/>
      <c r="H49" s="126">
        <f t="shared" ref="H49:P49" si="14">H17+H25+H34+H48</f>
        <v>49.222999999999999</v>
      </c>
      <c r="I49" s="126">
        <f t="shared" si="14"/>
        <v>49.222999999999999</v>
      </c>
      <c r="J49" s="126">
        <f t="shared" si="14"/>
        <v>0</v>
      </c>
      <c r="K49" s="126">
        <f t="shared" si="14"/>
        <v>0</v>
      </c>
      <c r="L49" s="126">
        <f t="shared" si="14"/>
        <v>0</v>
      </c>
      <c r="M49" s="126">
        <f t="shared" si="14"/>
        <v>0</v>
      </c>
      <c r="N49" s="126">
        <f t="shared" si="14"/>
        <v>0</v>
      </c>
      <c r="O49" s="126">
        <f t="shared" si="14"/>
        <v>0</v>
      </c>
      <c r="P49" s="126">
        <f t="shared" si="14"/>
        <v>0</v>
      </c>
      <c r="Q49" s="226"/>
      <c r="R49" s="206"/>
      <c r="S49" s="206"/>
      <c r="T49" s="206"/>
      <c r="U49" s="207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1"/>
      <c r="S50" s="1"/>
      <c r="T50" s="5"/>
      <c r="U50" s="5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1"/>
      <c r="S51" s="1"/>
      <c r="T51" s="5"/>
      <c r="U51" s="5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1"/>
      <c r="S52" s="1"/>
      <c r="T52" s="5"/>
      <c r="U52" s="5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1"/>
      <c r="S53" s="1"/>
      <c r="T53" s="5"/>
      <c r="U53" s="5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1"/>
      <c r="S54" s="1"/>
      <c r="T54" s="5"/>
      <c r="U54" s="5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1"/>
      <c r="S55" s="1"/>
      <c r="T55" s="5"/>
      <c r="U55" s="5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1"/>
      <c r="S56" s="1"/>
      <c r="T56" s="5"/>
      <c r="U56" s="5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1"/>
      <c r="S57" s="1"/>
      <c r="T57" s="5"/>
      <c r="U57" s="5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1"/>
      <c r="S58" s="1"/>
      <c r="T58" s="5"/>
      <c r="U58" s="5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1"/>
      <c r="S59" s="1"/>
      <c r="T59" s="5"/>
      <c r="U59" s="5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1"/>
      <c r="S60" s="1"/>
      <c r="T60" s="5"/>
      <c r="U60" s="5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1"/>
      <c r="S61" s="1"/>
      <c r="T61" s="5"/>
      <c r="U61" s="5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1"/>
      <c r="S62" s="1"/>
      <c r="T62" s="5"/>
      <c r="U62" s="5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1"/>
      <c r="S63" s="1"/>
      <c r="T63" s="5"/>
      <c r="U63" s="5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1"/>
      <c r="S64" s="1"/>
      <c r="T64" s="5"/>
      <c r="U64" s="5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1"/>
      <c r="S65" s="1"/>
      <c r="T65" s="5"/>
      <c r="U65" s="5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1"/>
      <c r="S66" s="1"/>
      <c r="T66" s="5"/>
      <c r="U66" s="5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1"/>
      <c r="S67" s="1"/>
      <c r="T67" s="5"/>
      <c r="U67" s="5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1"/>
      <c r="S68" s="1"/>
      <c r="T68" s="5"/>
      <c r="U68" s="5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1"/>
      <c r="S69" s="1"/>
      <c r="T69" s="5"/>
      <c r="U69" s="5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1"/>
      <c r="S70" s="1"/>
      <c r="T70" s="5"/>
      <c r="U70" s="5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"/>
      <c r="S71" s="1"/>
      <c r="T71" s="5"/>
      <c r="U71" s="5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"/>
      <c r="S72" s="1"/>
      <c r="T72" s="5"/>
      <c r="U72" s="5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"/>
      <c r="S73" s="1"/>
      <c r="T73" s="5"/>
      <c r="U73" s="5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"/>
      <c r="S74" s="1"/>
      <c r="T74" s="5"/>
      <c r="U74" s="5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"/>
      <c r="S75" s="1"/>
      <c r="T75" s="5"/>
      <c r="U75" s="5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"/>
      <c r="S76" s="1"/>
      <c r="T76" s="5"/>
      <c r="U76" s="5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"/>
      <c r="S77" s="1"/>
      <c r="T77" s="5"/>
      <c r="U77" s="5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"/>
      <c r="S78" s="1"/>
      <c r="T78" s="5"/>
      <c r="U78" s="5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"/>
      <c r="S79" s="1"/>
      <c r="T79" s="5"/>
      <c r="U79" s="5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"/>
      <c r="S80" s="1"/>
      <c r="T80" s="5"/>
      <c r="U80" s="5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5"/>
      <c r="U81" s="5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5"/>
      <c r="U82" s="5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5"/>
      <c r="U83" s="5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5"/>
      <c r="U84" s="5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5"/>
      <c r="U85" s="5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5"/>
      <c r="U86" s="5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5"/>
      <c r="U87" s="5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5"/>
      <c r="U88" s="5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5"/>
      <c r="U89" s="5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5"/>
      <c r="U90" s="5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5"/>
      <c r="U91" s="5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5"/>
      <c r="U92" s="5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5"/>
      <c r="U93" s="5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5"/>
      <c r="U94" s="5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5"/>
      <c r="U95" s="5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5"/>
      <c r="U96" s="5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5"/>
      <c r="U97" s="5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5"/>
      <c r="U98" s="5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5"/>
      <c r="U99" s="5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5"/>
      <c r="U100" s="5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5"/>
      <c r="U101" s="5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5"/>
      <c r="U102" s="5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5"/>
      <c r="U103" s="5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5"/>
      <c r="U104" s="5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5"/>
      <c r="U105" s="5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5"/>
      <c r="U106" s="5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5"/>
      <c r="U107" s="5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5"/>
      <c r="U108" s="5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5"/>
      <c r="U109" s="5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5"/>
      <c r="U110" s="5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5"/>
      <c r="U111" s="5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5"/>
      <c r="U112" s="5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5"/>
      <c r="U113" s="5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5"/>
      <c r="U114" s="5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5"/>
      <c r="U115" s="5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5"/>
      <c r="U116" s="5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5"/>
      <c r="U117" s="5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5"/>
      <c r="U118" s="5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5"/>
      <c r="U119" s="5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5"/>
      <c r="U120" s="5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5"/>
      <c r="U121" s="5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5"/>
      <c r="U122" s="5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5"/>
      <c r="U123" s="5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5"/>
      <c r="U124" s="5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5"/>
      <c r="U125" s="5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5"/>
      <c r="U126" s="5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5"/>
      <c r="U127" s="5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5"/>
      <c r="U128" s="5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5"/>
      <c r="U129" s="5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5"/>
      <c r="U130" s="5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5"/>
      <c r="U131" s="5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5"/>
      <c r="U132" s="5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5"/>
      <c r="U133" s="5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5"/>
      <c r="U134" s="5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5"/>
      <c r="U135" s="5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5"/>
      <c r="U136" s="5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5"/>
      <c r="U137" s="5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5"/>
      <c r="U138" s="5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5"/>
      <c r="U139" s="5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5"/>
      <c r="U140" s="5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5"/>
      <c r="U141" s="5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5"/>
      <c r="U142" s="5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5"/>
      <c r="U143" s="5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5"/>
      <c r="U144" s="5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5"/>
      <c r="U145" s="5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5"/>
      <c r="U146" s="5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5"/>
      <c r="U147" s="5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5"/>
      <c r="U148" s="5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5"/>
      <c r="U149" s="5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5"/>
      <c r="U150" s="5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5"/>
      <c r="U151" s="5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5"/>
      <c r="U152" s="5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5"/>
      <c r="U153" s="5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5"/>
      <c r="U154" s="5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5"/>
      <c r="U155" s="5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5"/>
      <c r="U156" s="5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5"/>
      <c r="U157" s="5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5"/>
      <c r="U158" s="5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5"/>
      <c r="U159" s="5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5"/>
      <c r="U160" s="5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5"/>
      <c r="U161" s="5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5"/>
      <c r="U162" s="5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5"/>
      <c r="U163" s="5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5"/>
      <c r="U164" s="5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5"/>
      <c r="U165" s="5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5"/>
      <c r="U166" s="5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5"/>
      <c r="U167" s="5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5"/>
      <c r="U168" s="5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5"/>
      <c r="U169" s="5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5"/>
      <c r="U170" s="5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5"/>
      <c r="U171" s="5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5"/>
      <c r="U172" s="5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5"/>
      <c r="U173" s="5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5"/>
      <c r="U174" s="5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5"/>
      <c r="U175" s="5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5"/>
      <c r="U176" s="5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5"/>
      <c r="U177" s="5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5"/>
      <c r="U178" s="5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5"/>
      <c r="U179" s="5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5"/>
      <c r="U180" s="5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5"/>
      <c r="U181" s="5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5"/>
      <c r="U182" s="5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5"/>
      <c r="U183" s="5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5"/>
      <c r="U184" s="5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5"/>
      <c r="U185" s="5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5"/>
      <c r="U186" s="5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5"/>
      <c r="U187" s="5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5"/>
      <c r="U188" s="5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5"/>
      <c r="U189" s="5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5"/>
      <c r="U190" s="5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5"/>
      <c r="U191" s="5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5"/>
      <c r="U192" s="5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5"/>
      <c r="U193" s="5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5"/>
      <c r="U194" s="5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5"/>
      <c r="U195" s="5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5"/>
      <c r="U196" s="5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5"/>
      <c r="U197" s="5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5"/>
      <c r="U198" s="5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5"/>
      <c r="U199" s="5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5"/>
      <c r="U200" s="5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5"/>
      <c r="U201" s="5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5"/>
      <c r="U202" s="5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5"/>
      <c r="U203" s="5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5"/>
      <c r="U204" s="5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5"/>
      <c r="U205" s="5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5"/>
      <c r="U206" s="5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5"/>
      <c r="U207" s="5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5"/>
      <c r="U208" s="5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5"/>
      <c r="U209" s="5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5"/>
      <c r="U210" s="5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5"/>
      <c r="U211" s="5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5"/>
      <c r="U212" s="5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5"/>
      <c r="U213" s="5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5"/>
      <c r="U214" s="5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5"/>
      <c r="U215" s="5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5"/>
      <c r="U216" s="5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5"/>
      <c r="U217" s="5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5"/>
      <c r="U218" s="5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5"/>
      <c r="U219" s="5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5"/>
      <c r="U220" s="5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5"/>
      <c r="U221" s="5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5"/>
      <c r="U222" s="5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5"/>
      <c r="U223" s="5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5"/>
      <c r="U224" s="5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5"/>
      <c r="U225" s="5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5"/>
      <c r="U226" s="5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5"/>
      <c r="U227" s="5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5"/>
      <c r="U228" s="5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5"/>
      <c r="U229" s="5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5"/>
      <c r="U230" s="5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5"/>
      <c r="U231" s="5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5"/>
      <c r="U232" s="5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5"/>
      <c r="U233" s="5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5"/>
      <c r="U234" s="5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5"/>
      <c r="U235" s="5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5"/>
      <c r="U236" s="5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5"/>
      <c r="U237" s="5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5"/>
      <c r="U238" s="5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5"/>
      <c r="U239" s="5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5"/>
      <c r="U240" s="5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5"/>
      <c r="U241" s="5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5"/>
      <c r="U242" s="5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5"/>
      <c r="U243" s="5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5"/>
      <c r="U244" s="5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5"/>
      <c r="U245" s="5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5"/>
      <c r="U246" s="5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5"/>
      <c r="U247" s="5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5"/>
      <c r="U248" s="5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5"/>
      <c r="U249" s="5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5"/>
      <c r="U250" s="5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5"/>
      <c r="U251" s="5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5"/>
      <c r="U252" s="5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5"/>
      <c r="U253" s="5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5"/>
      <c r="U254" s="5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5"/>
      <c r="U255" s="5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5"/>
      <c r="U256" s="5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5"/>
      <c r="U257" s="5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5"/>
      <c r="U258" s="5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5"/>
      <c r="U259" s="5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5"/>
      <c r="U260" s="5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5"/>
      <c r="U261" s="5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5"/>
      <c r="U262" s="5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5"/>
      <c r="U263" s="5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5"/>
      <c r="U264" s="5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5"/>
      <c r="U265" s="5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5"/>
      <c r="U266" s="5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5"/>
      <c r="U267" s="5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5"/>
      <c r="U268" s="5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5"/>
      <c r="U269" s="5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5"/>
      <c r="U270" s="5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5"/>
      <c r="U271" s="5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5"/>
      <c r="U272" s="5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5"/>
      <c r="U273" s="5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5"/>
      <c r="U274" s="5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5"/>
      <c r="U275" s="5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5"/>
      <c r="U276" s="5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5"/>
      <c r="U277" s="5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5"/>
      <c r="U278" s="5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5"/>
      <c r="U279" s="5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5"/>
      <c r="U280" s="5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5"/>
      <c r="U281" s="5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5"/>
      <c r="U282" s="5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5"/>
      <c r="U283" s="5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5"/>
      <c r="U284" s="5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5"/>
      <c r="U285" s="5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5"/>
      <c r="U286" s="5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5"/>
      <c r="U287" s="5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5"/>
      <c r="U288" s="5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5"/>
      <c r="U289" s="5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5"/>
      <c r="U290" s="5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5"/>
      <c r="U291" s="5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5"/>
      <c r="U292" s="5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5"/>
      <c r="U293" s="5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5"/>
      <c r="U294" s="5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5"/>
      <c r="U295" s="5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5"/>
      <c r="U296" s="5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5"/>
      <c r="U297" s="5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5"/>
      <c r="U298" s="5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5"/>
      <c r="U299" s="5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5"/>
      <c r="U300" s="5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5"/>
      <c r="U301" s="5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5"/>
      <c r="U302" s="5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5"/>
      <c r="U303" s="5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5"/>
      <c r="U304" s="5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5"/>
      <c r="U305" s="5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5"/>
      <c r="U306" s="5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5"/>
      <c r="U307" s="5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5"/>
      <c r="U308" s="5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5"/>
      <c r="U309" s="5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5"/>
      <c r="U310" s="5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5"/>
      <c r="U311" s="5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5"/>
      <c r="U312" s="5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5"/>
      <c r="U313" s="5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5"/>
      <c r="U314" s="5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5"/>
      <c r="U315" s="5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5"/>
      <c r="U316" s="5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5"/>
      <c r="U317" s="5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5"/>
      <c r="U318" s="5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5"/>
      <c r="U319" s="5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5"/>
      <c r="U320" s="5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5"/>
      <c r="U321" s="5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5"/>
      <c r="U322" s="5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5"/>
      <c r="U323" s="5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5"/>
      <c r="U324" s="5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5"/>
      <c r="U325" s="5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5"/>
      <c r="U326" s="5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5"/>
      <c r="U327" s="5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5"/>
      <c r="U328" s="5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5"/>
      <c r="U329" s="5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5"/>
      <c r="U330" s="5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5"/>
      <c r="U331" s="5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5"/>
      <c r="U332" s="5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5"/>
      <c r="U333" s="5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5"/>
      <c r="U334" s="5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5"/>
      <c r="U335" s="5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5"/>
      <c r="U336" s="5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5"/>
      <c r="U337" s="5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5"/>
      <c r="U338" s="5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5"/>
      <c r="U339" s="5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5"/>
      <c r="U340" s="5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5"/>
      <c r="U341" s="5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5"/>
      <c r="U342" s="5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5"/>
      <c r="U343" s="5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5"/>
      <c r="U344" s="5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5"/>
      <c r="U345" s="5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5"/>
      <c r="U346" s="5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5"/>
      <c r="U347" s="5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5"/>
      <c r="U348" s="5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5"/>
      <c r="U349" s="5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5"/>
      <c r="U350" s="5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5"/>
      <c r="U351" s="5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5"/>
      <c r="U352" s="5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5"/>
      <c r="U353" s="5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5"/>
      <c r="U354" s="5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5"/>
      <c r="U355" s="5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5"/>
      <c r="U356" s="5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5"/>
      <c r="U357" s="5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5"/>
      <c r="U358" s="5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5"/>
      <c r="U359" s="5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5"/>
      <c r="U360" s="5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5"/>
      <c r="U361" s="5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5"/>
      <c r="U362" s="5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5"/>
      <c r="U363" s="5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5"/>
      <c r="U364" s="5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5"/>
      <c r="U365" s="5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5"/>
      <c r="U366" s="5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5"/>
      <c r="U367" s="5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5"/>
      <c r="U368" s="5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5"/>
      <c r="U369" s="5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5"/>
      <c r="U370" s="5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5"/>
      <c r="U371" s="5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5"/>
      <c r="U372" s="5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5"/>
      <c r="U373" s="5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5"/>
      <c r="U374" s="5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5"/>
      <c r="U375" s="5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5"/>
      <c r="U376" s="5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5"/>
      <c r="U377" s="5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5"/>
      <c r="U378" s="5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5"/>
      <c r="U379" s="5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5"/>
      <c r="U380" s="5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5"/>
      <c r="U381" s="5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5"/>
      <c r="U382" s="5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5"/>
      <c r="U383" s="5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5"/>
      <c r="U384" s="5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5"/>
      <c r="U385" s="5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5"/>
      <c r="U386" s="5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5"/>
      <c r="U387" s="5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5"/>
      <c r="U388" s="5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5"/>
      <c r="U389" s="5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5"/>
      <c r="U390" s="5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5"/>
      <c r="U391" s="5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5"/>
      <c r="U392" s="5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5"/>
      <c r="U393" s="5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5"/>
      <c r="U394" s="5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5"/>
      <c r="U395" s="5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5"/>
      <c r="U396" s="5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5"/>
      <c r="U397" s="5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5"/>
      <c r="U398" s="5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5"/>
      <c r="U399" s="5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5"/>
      <c r="U400" s="5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5"/>
      <c r="U401" s="5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5"/>
      <c r="U402" s="5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5"/>
      <c r="U403" s="5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5"/>
      <c r="U404" s="5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5"/>
      <c r="U405" s="5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5"/>
      <c r="U406" s="5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5"/>
      <c r="U407" s="5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5"/>
      <c r="U408" s="5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5"/>
      <c r="U409" s="5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5"/>
      <c r="U410" s="5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5"/>
      <c r="U411" s="5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5"/>
      <c r="U412" s="5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5"/>
      <c r="U413" s="5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5"/>
      <c r="U414" s="5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5"/>
      <c r="U415" s="5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5"/>
      <c r="U416" s="5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5"/>
      <c r="U417" s="5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5"/>
      <c r="U418" s="5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5"/>
      <c r="U419" s="5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5"/>
      <c r="U420" s="5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5"/>
      <c r="U421" s="5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5"/>
      <c r="U422" s="5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5"/>
      <c r="U423" s="5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5"/>
      <c r="U424" s="5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5"/>
      <c r="U425" s="5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5"/>
      <c r="U426" s="5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5"/>
      <c r="U427" s="5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5"/>
      <c r="U428" s="5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5"/>
      <c r="U429" s="5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5"/>
      <c r="U430" s="5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5"/>
      <c r="U431" s="5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5"/>
      <c r="U432" s="5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5"/>
      <c r="U433" s="5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5"/>
      <c r="U434" s="5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5"/>
      <c r="U435" s="5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5"/>
      <c r="U436" s="5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5"/>
      <c r="U437" s="5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5"/>
      <c r="U438" s="5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5"/>
      <c r="U439" s="5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5"/>
      <c r="U440" s="5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5"/>
      <c r="U441" s="5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5"/>
      <c r="U442" s="5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5"/>
      <c r="U443" s="5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5"/>
      <c r="U444" s="5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5"/>
      <c r="U445" s="5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5"/>
      <c r="U446" s="5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5"/>
      <c r="U447" s="5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5"/>
      <c r="U448" s="5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5"/>
      <c r="U449" s="5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5"/>
      <c r="U450" s="5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5"/>
      <c r="U451" s="5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5"/>
      <c r="U452" s="5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5"/>
      <c r="U453" s="5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5"/>
      <c r="U454" s="5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5"/>
      <c r="U455" s="5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5"/>
      <c r="U456" s="5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5"/>
      <c r="U457" s="5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5"/>
      <c r="U458" s="5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5"/>
      <c r="U459" s="5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5"/>
      <c r="U460" s="5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5"/>
      <c r="U461" s="5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5"/>
      <c r="U462" s="5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5"/>
      <c r="U463" s="5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5"/>
      <c r="U464" s="5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5"/>
      <c r="U465" s="5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5"/>
      <c r="U466" s="5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5"/>
      <c r="U467" s="5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5"/>
      <c r="U468" s="5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5"/>
      <c r="U469" s="5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5"/>
      <c r="U470" s="5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5"/>
      <c r="U471" s="5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5"/>
      <c r="U472" s="5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5"/>
      <c r="U473" s="5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5"/>
      <c r="U474" s="5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5"/>
      <c r="U475" s="5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5"/>
      <c r="U476" s="5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5"/>
      <c r="U477" s="5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5"/>
      <c r="U478" s="5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5"/>
      <c r="U479" s="5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5"/>
      <c r="U480" s="5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5"/>
      <c r="U481" s="5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5"/>
      <c r="U482" s="5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5"/>
      <c r="U483" s="5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5"/>
      <c r="U484" s="5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5"/>
      <c r="U485" s="5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5"/>
      <c r="U486" s="5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5"/>
      <c r="U487" s="5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5"/>
      <c r="U488" s="5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5"/>
      <c r="U489" s="5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5"/>
      <c r="U490" s="5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5"/>
      <c r="U491" s="5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5"/>
      <c r="U492" s="5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5"/>
      <c r="U493" s="5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5"/>
      <c r="U494" s="5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5"/>
      <c r="U495" s="5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5"/>
      <c r="U496" s="5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5"/>
      <c r="U497" s="5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5"/>
      <c r="U498" s="5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5"/>
      <c r="U499" s="5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5"/>
      <c r="U500" s="5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5"/>
      <c r="U501" s="5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5"/>
      <c r="U502" s="5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5"/>
      <c r="U503" s="5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5"/>
      <c r="U504" s="5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5"/>
      <c r="U505" s="5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5"/>
      <c r="U506" s="5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5"/>
      <c r="U507" s="5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5"/>
      <c r="U508" s="5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5"/>
      <c r="U509" s="5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5"/>
      <c r="U510" s="5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5"/>
      <c r="U511" s="5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5"/>
      <c r="U512" s="5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5"/>
      <c r="U513" s="5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5"/>
      <c r="U514" s="5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5"/>
      <c r="U515" s="5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5"/>
      <c r="U516" s="5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5"/>
      <c r="U517" s="5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5"/>
      <c r="U518" s="5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5"/>
      <c r="U519" s="5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5"/>
      <c r="U520" s="5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5"/>
      <c r="U521" s="5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5"/>
      <c r="U522" s="5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5"/>
      <c r="U523" s="5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5"/>
      <c r="U524" s="5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5"/>
      <c r="U525" s="5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5"/>
      <c r="U526" s="5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5"/>
      <c r="U527" s="5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5"/>
      <c r="U528" s="5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5"/>
      <c r="U529" s="5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5"/>
      <c r="U530" s="5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5"/>
      <c r="U531" s="5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5"/>
      <c r="U532" s="5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5"/>
      <c r="U533" s="5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5"/>
      <c r="U534" s="5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5"/>
      <c r="U535" s="5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5"/>
      <c r="U536" s="5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5"/>
      <c r="U537" s="5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5"/>
      <c r="U538" s="5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5"/>
      <c r="U539" s="5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5"/>
      <c r="U540" s="5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5"/>
      <c r="U541" s="5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5"/>
      <c r="U542" s="5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5"/>
      <c r="U543" s="5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5"/>
      <c r="U544" s="5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5"/>
      <c r="U545" s="5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5"/>
      <c r="U546" s="5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5"/>
      <c r="U547" s="5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5"/>
      <c r="U548" s="5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5"/>
      <c r="U549" s="5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5"/>
      <c r="U550" s="5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5"/>
      <c r="U551" s="5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5"/>
      <c r="U552" s="5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5"/>
      <c r="U553" s="5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5"/>
      <c r="U554" s="5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5"/>
      <c r="U555" s="5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5"/>
      <c r="U556" s="5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5"/>
      <c r="U557" s="5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5"/>
      <c r="U558" s="5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5"/>
      <c r="U559" s="5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5"/>
      <c r="U560" s="5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5"/>
      <c r="U561" s="5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5"/>
      <c r="U562" s="5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5"/>
      <c r="U563" s="5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5"/>
      <c r="U564" s="5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5"/>
      <c r="U565" s="5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5"/>
      <c r="U566" s="5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5"/>
      <c r="U567" s="5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5"/>
      <c r="U568" s="5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5"/>
      <c r="U569" s="5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5"/>
      <c r="U570" s="5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5"/>
      <c r="U571" s="5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5"/>
      <c r="U572" s="5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5"/>
      <c r="U573" s="5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5"/>
      <c r="U574" s="5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5"/>
      <c r="U575" s="5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5"/>
      <c r="U576" s="5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5"/>
      <c r="U577" s="5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5"/>
      <c r="U578" s="5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5"/>
      <c r="U579" s="5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5"/>
      <c r="U580" s="5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5"/>
      <c r="U581" s="5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5"/>
      <c r="U582" s="5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5"/>
      <c r="U583" s="5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5"/>
      <c r="U584" s="5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5"/>
      <c r="U585" s="5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5"/>
      <c r="U586" s="5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5"/>
      <c r="U587" s="5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5"/>
      <c r="U588" s="5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5"/>
      <c r="U589" s="5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5"/>
      <c r="U590" s="5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5"/>
      <c r="U591" s="5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5"/>
      <c r="U592" s="5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5"/>
      <c r="U593" s="5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5"/>
      <c r="U594" s="5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5"/>
      <c r="U595" s="5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5"/>
      <c r="U596" s="5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5"/>
      <c r="U597" s="5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5"/>
      <c r="U598" s="5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5"/>
      <c r="U599" s="5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5"/>
      <c r="U600" s="5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5"/>
      <c r="U601" s="5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5"/>
      <c r="U602" s="5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5"/>
      <c r="U603" s="5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5"/>
      <c r="U604" s="5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5"/>
      <c r="U605" s="5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5"/>
      <c r="U606" s="5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5"/>
      <c r="U607" s="5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5"/>
      <c r="U608" s="5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5"/>
      <c r="U609" s="5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5"/>
      <c r="U610" s="5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5"/>
      <c r="U611" s="5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5"/>
      <c r="U612" s="5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5"/>
      <c r="U613" s="5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5"/>
      <c r="U614" s="5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5"/>
      <c r="U615" s="5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5"/>
      <c r="U616" s="5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5"/>
      <c r="U617" s="5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5"/>
      <c r="U618" s="5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5"/>
      <c r="U619" s="5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5"/>
      <c r="U620" s="5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5"/>
      <c r="U621" s="5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5"/>
      <c r="U622" s="5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5"/>
      <c r="U623" s="5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5"/>
      <c r="U624" s="5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5"/>
      <c r="U625" s="5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5"/>
      <c r="U626" s="5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5"/>
      <c r="U627" s="5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5"/>
      <c r="U628" s="5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5"/>
      <c r="U629" s="5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5"/>
      <c r="U630" s="5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5"/>
      <c r="U631" s="5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5"/>
      <c r="U632" s="5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5"/>
      <c r="U633" s="5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5"/>
      <c r="U634" s="5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5"/>
      <c r="U635" s="5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5"/>
      <c r="U636" s="5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5"/>
      <c r="U637" s="5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5"/>
      <c r="U638" s="5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5"/>
      <c r="U639" s="5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5"/>
      <c r="U640" s="5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5"/>
      <c r="U641" s="5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5"/>
      <c r="U642" s="5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5"/>
      <c r="U643" s="5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5"/>
      <c r="U644" s="5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5"/>
      <c r="U645" s="5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5"/>
      <c r="U646" s="5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5"/>
      <c r="U647" s="5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5"/>
      <c r="U648" s="5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5"/>
      <c r="U649" s="5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5"/>
      <c r="U650" s="5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5"/>
      <c r="U651" s="5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5"/>
      <c r="U652" s="5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5"/>
      <c r="U653" s="5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5"/>
      <c r="U654" s="5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5"/>
      <c r="U655" s="5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5"/>
      <c r="U656" s="5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5"/>
      <c r="U657" s="5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5"/>
      <c r="U658" s="5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5"/>
      <c r="U659" s="5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5"/>
      <c r="U660" s="5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5"/>
      <c r="U661" s="5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5"/>
      <c r="U662" s="5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5"/>
      <c r="U663" s="5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5"/>
      <c r="U664" s="5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5"/>
      <c r="U665" s="5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5"/>
      <c r="U666" s="5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5"/>
      <c r="U667" s="5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5"/>
      <c r="U668" s="5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5"/>
      <c r="U669" s="5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5"/>
      <c r="U670" s="5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5"/>
      <c r="U671" s="5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5"/>
      <c r="U672" s="5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5"/>
      <c r="U673" s="5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5"/>
      <c r="U674" s="5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5"/>
      <c r="U675" s="5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5"/>
      <c r="U676" s="5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5"/>
      <c r="U677" s="5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5"/>
      <c r="U678" s="5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5"/>
      <c r="U679" s="5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5"/>
      <c r="U680" s="5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5"/>
      <c r="U681" s="5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5"/>
      <c r="U682" s="5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5"/>
      <c r="U683" s="5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5"/>
      <c r="U684" s="5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5"/>
      <c r="U685" s="5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5"/>
      <c r="U686" s="5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5"/>
      <c r="U687" s="5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5"/>
      <c r="U688" s="5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5"/>
      <c r="U689" s="5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5"/>
      <c r="U690" s="5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5"/>
      <c r="U691" s="5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5"/>
      <c r="U692" s="5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5"/>
      <c r="U693" s="5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5"/>
      <c r="U694" s="5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5"/>
      <c r="U695" s="5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5"/>
      <c r="U696" s="5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5"/>
      <c r="U697" s="5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5"/>
      <c r="U698" s="5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5"/>
      <c r="U699" s="5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5"/>
      <c r="U700" s="5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5"/>
      <c r="U701" s="5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5"/>
      <c r="U702" s="5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5"/>
      <c r="U703" s="5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5"/>
      <c r="U704" s="5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5"/>
      <c r="U705" s="5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5"/>
      <c r="U706" s="5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5"/>
      <c r="U707" s="5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5"/>
      <c r="U708" s="5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5"/>
      <c r="U709" s="5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5"/>
      <c r="U710" s="5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5"/>
      <c r="U711" s="5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5"/>
      <c r="U712" s="5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5"/>
      <c r="U713" s="5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5"/>
      <c r="U714" s="5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5"/>
      <c r="U715" s="5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5"/>
      <c r="U716" s="5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5"/>
      <c r="U717" s="5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5"/>
      <c r="U718" s="5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5"/>
      <c r="U719" s="5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5"/>
      <c r="U720" s="5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5"/>
      <c r="U721" s="5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5"/>
      <c r="U722" s="5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5"/>
      <c r="U723" s="5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5"/>
      <c r="U724" s="5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5"/>
      <c r="U725" s="5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5"/>
      <c r="U726" s="5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5"/>
      <c r="U727" s="5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5"/>
      <c r="U728" s="5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5"/>
      <c r="U729" s="5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5"/>
      <c r="U730" s="5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5"/>
      <c r="U731" s="5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5"/>
      <c r="U732" s="5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5"/>
      <c r="U733" s="5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5"/>
      <c r="U734" s="5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5"/>
      <c r="U735" s="5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5"/>
      <c r="U736" s="5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5"/>
      <c r="U737" s="5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5"/>
      <c r="U738" s="5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5"/>
      <c r="U739" s="5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5"/>
      <c r="U740" s="5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5"/>
      <c r="U741" s="5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5"/>
      <c r="U742" s="5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5"/>
      <c r="U743" s="5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5"/>
      <c r="U744" s="5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5"/>
      <c r="U745" s="5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5"/>
      <c r="U746" s="5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5"/>
      <c r="U747" s="5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5"/>
      <c r="U748" s="5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5"/>
      <c r="U749" s="5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5"/>
      <c r="U750" s="5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5"/>
      <c r="U751" s="5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5"/>
      <c r="U752" s="5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5"/>
      <c r="U753" s="5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5"/>
      <c r="U754" s="5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5"/>
      <c r="U755" s="5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5"/>
      <c r="U756" s="5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5"/>
      <c r="U757" s="5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5"/>
      <c r="U758" s="5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5"/>
      <c r="U759" s="5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5"/>
      <c r="U760" s="5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5"/>
      <c r="U761" s="5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5"/>
      <c r="U762" s="5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5"/>
      <c r="U763" s="5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5"/>
      <c r="U764" s="5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5"/>
      <c r="U765" s="5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5"/>
      <c r="U766" s="5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5"/>
      <c r="U767" s="5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5"/>
      <c r="U768" s="5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5"/>
      <c r="U769" s="5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5"/>
      <c r="U770" s="5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5"/>
      <c r="U771" s="5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5"/>
      <c r="U772" s="5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5"/>
      <c r="U773" s="5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5"/>
      <c r="U774" s="5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5"/>
      <c r="U775" s="5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5"/>
      <c r="U776" s="5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5"/>
      <c r="U777" s="5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5"/>
      <c r="U778" s="5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5"/>
      <c r="U779" s="5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5"/>
      <c r="U780" s="5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5"/>
      <c r="U781" s="5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5"/>
      <c r="U782" s="5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5"/>
      <c r="U783" s="5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5"/>
      <c r="U784" s="5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5"/>
      <c r="U785" s="5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5"/>
      <c r="U786" s="5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5"/>
      <c r="U787" s="5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5"/>
      <c r="U788" s="5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5"/>
      <c r="U789" s="5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5"/>
      <c r="U790" s="5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5"/>
      <c r="U791" s="5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5"/>
      <c r="U792" s="5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5"/>
      <c r="U793" s="5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5"/>
      <c r="U794" s="5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5"/>
      <c r="U795" s="5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5"/>
      <c r="U796" s="5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5"/>
      <c r="U797" s="5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5"/>
      <c r="U798" s="5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5"/>
      <c r="U799" s="5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5"/>
      <c r="U800" s="5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5"/>
      <c r="U801" s="5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5"/>
      <c r="U802" s="5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5"/>
      <c r="U803" s="5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5"/>
      <c r="U804" s="5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5"/>
      <c r="U805" s="5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5"/>
      <c r="U806" s="5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5"/>
      <c r="U807" s="5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5"/>
      <c r="U808" s="5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5"/>
      <c r="U809" s="5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5"/>
      <c r="U810" s="5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5"/>
      <c r="U811" s="5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5"/>
      <c r="U812" s="5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5"/>
      <c r="U813" s="5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5"/>
      <c r="U814" s="5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5"/>
      <c r="U815" s="5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5"/>
      <c r="U816" s="5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5"/>
      <c r="U817" s="5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5"/>
      <c r="U818" s="5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5"/>
      <c r="U819" s="5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5"/>
      <c r="U820" s="5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5"/>
      <c r="U821" s="5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5"/>
      <c r="U822" s="5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5"/>
      <c r="U823" s="5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5"/>
      <c r="U824" s="5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5"/>
      <c r="U825" s="5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5"/>
      <c r="U826" s="5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5"/>
      <c r="U827" s="5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5"/>
      <c r="U828" s="5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5"/>
      <c r="U829" s="5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5"/>
      <c r="U830" s="5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5"/>
      <c r="U831" s="5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5"/>
      <c r="U832" s="5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5"/>
      <c r="U833" s="5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5"/>
      <c r="U834" s="5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5"/>
      <c r="U835" s="5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5"/>
      <c r="U836" s="5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5"/>
      <c r="U837" s="5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5"/>
      <c r="U838" s="5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5"/>
      <c r="U839" s="5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5"/>
      <c r="U840" s="5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5"/>
      <c r="U841" s="5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5"/>
      <c r="U842" s="5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5"/>
      <c r="U843" s="5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5"/>
      <c r="U844" s="5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5"/>
      <c r="U845" s="5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5"/>
      <c r="U846" s="5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5"/>
      <c r="U847" s="5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5"/>
      <c r="U848" s="5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5"/>
      <c r="U849" s="5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5"/>
      <c r="U850" s="5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5"/>
      <c r="U851" s="5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5"/>
      <c r="U852" s="5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5"/>
      <c r="U853" s="5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5"/>
      <c r="U854" s="5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5"/>
      <c r="U855" s="5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5"/>
      <c r="U856" s="5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5"/>
      <c r="U857" s="5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5"/>
      <c r="U858" s="5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5"/>
      <c r="U859" s="5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5"/>
      <c r="U860" s="5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5"/>
      <c r="U861" s="5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5"/>
      <c r="U862" s="5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5"/>
      <c r="U863" s="5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5"/>
      <c r="U864" s="5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5"/>
      <c r="U865" s="5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5"/>
      <c r="U866" s="5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5"/>
      <c r="U867" s="5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5"/>
      <c r="U868" s="5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5"/>
      <c r="U869" s="5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5"/>
      <c r="U870" s="5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5"/>
      <c r="U871" s="5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5"/>
      <c r="U872" s="5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5"/>
      <c r="U873" s="5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5"/>
      <c r="U874" s="5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5"/>
      <c r="U875" s="5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5"/>
      <c r="U876" s="5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5"/>
      <c r="U877" s="5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5"/>
      <c r="U878" s="5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5"/>
      <c r="U879" s="5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5"/>
      <c r="U880" s="5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5"/>
      <c r="U881" s="5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5"/>
      <c r="U882" s="5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5"/>
      <c r="U883" s="5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5"/>
      <c r="U884" s="5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5"/>
      <c r="U885" s="5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5"/>
      <c r="U886" s="5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5"/>
      <c r="U887" s="5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5"/>
      <c r="U888" s="5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5"/>
      <c r="U889" s="5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5"/>
      <c r="U890" s="5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5"/>
      <c r="U891" s="5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5"/>
      <c r="U892" s="5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5"/>
      <c r="U893" s="5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5"/>
      <c r="U894" s="5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5"/>
      <c r="U895" s="5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5"/>
      <c r="U896" s="5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5"/>
      <c r="U897" s="5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5"/>
      <c r="U898" s="5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5"/>
      <c r="U899" s="5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5"/>
      <c r="U900" s="5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5"/>
      <c r="U901" s="5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5"/>
      <c r="U902" s="5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5"/>
      <c r="U903" s="5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5"/>
      <c r="U904" s="5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5"/>
      <c r="U905" s="5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5"/>
      <c r="U906" s="5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5"/>
      <c r="U907" s="5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5"/>
      <c r="U908" s="5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5"/>
      <c r="U909" s="5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5"/>
      <c r="U910" s="5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5"/>
      <c r="U911" s="5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5"/>
      <c r="U912" s="5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5"/>
      <c r="U913" s="5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5"/>
      <c r="U914" s="5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5"/>
      <c r="U915" s="5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5"/>
      <c r="U916" s="5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5"/>
      <c r="U917" s="5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5"/>
      <c r="U918" s="5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5"/>
      <c r="U919" s="5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5"/>
      <c r="U920" s="5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5"/>
      <c r="U921" s="5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5"/>
      <c r="U922" s="5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5"/>
      <c r="U923" s="5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5"/>
      <c r="U924" s="5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5"/>
      <c r="U925" s="5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5"/>
      <c r="U926" s="5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5"/>
      <c r="U927" s="5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5"/>
      <c r="U928" s="5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5"/>
      <c r="U929" s="5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5"/>
      <c r="U930" s="5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5"/>
      <c r="U931" s="5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5"/>
      <c r="U932" s="5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5"/>
      <c r="U933" s="5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5"/>
      <c r="U934" s="5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5"/>
      <c r="U935" s="5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5"/>
      <c r="U936" s="5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5"/>
      <c r="U937" s="5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5"/>
      <c r="U938" s="5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5"/>
      <c r="U939" s="5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5"/>
      <c r="U940" s="5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5"/>
      <c r="U941" s="5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5"/>
      <c r="U942" s="5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5"/>
      <c r="U943" s="5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5"/>
      <c r="U944" s="5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5"/>
      <c r="U945" s="5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5"/>
      <c r="U946" s="5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5"/>
      <c r="U947" s="5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5"/>
      <c r="U948" s="5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5"/>
      <c r="U949" s="5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5"/>
      <c r="U950" s="5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5"/>
      <c r="U951" s="5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5"/>
      <c r="U952" s="5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5"/>
      <c r="U953" s="5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5"/>
      <c r="U954" s="5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5"/>
      <c r="U955" s="5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5"/>
      <c r="U956" s="5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5"/>
      <c r="U957" s="5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5"/>
      <c r="U958" s="5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5"/>
      <c r="U959" s="5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5"/>
      <c r="U960" s="5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5"/>
      <c r="U961" s="5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5"/>
      <c r="U962" s="5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5"/>
      <c r="U963" s="5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5"/>
      <c r="U964" s="5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5"/>
      <c r="U965" s="5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5"/>
      <c r="U966" s="5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5"/>
      <c r="U967" s="5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5"/>
      <c r="U968" s="5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5"/>
      <c r="U969" s="5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5"/>
      <c r="U970" s="5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5"/>
      <c r="U971" s="5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5"/>
      <c r="U972" s="5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5"/>
      <c r="U973" s="5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5"/>
      <c r="U974" s="5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5"/>
      <c r="U975" s="5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5"/>
      <c r="U976" s="5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5"/>
      <c r="U977" s="5"/>
      <c r="V977" s="1"/>
      <c r="W977" s="1"/>
      <c r="X977" s="1"/>
      <c r="Y977" s="1"/>
      <c r="Z977" s="1"/>
    </row>
  </sheetData>
  <mergeCells count="80">
    <mergeCell ref="D12:U12"/>
    <mergeCell ref="R17:U17"/>
    <mergeCell ref="Q16:U16"/>
    <mergeCell ref="C17:G17"/>
    <mergeCell ref="B13:B15"/>
    <mergeCell ref="C13:C15"/>
    <mergeCell ref="D13:D14"/>
    <mergeCell ref="D16:G16"/>
    <mergeCell ref="D15:G15"/>
    <mergeCell ref="E13:F13"/>
    <mergeCell ref="S7:U8"/>
    <mergeCell ref="B7:B9"/>
    <mergeCell ref="C7:C9"/>
    <mergeCell ref="B5:U5"/>
    <mergeCell ref="B10:U10"/>
    <mergeCell ref="I7:P8"/>
    <mergeCell ref="H7:H9"/>
    <mergeCell ref="E7:E9"/>
    <mergeCell ref="F7:F9"/>
    <mergeCell ref="G7:G9"/>
    <mergeCell ref="D7:D9"/>
    <mergeCell ref="R48:U48"/>
    <mergeCell ref="Q39:U39"/>
    <mergeCell ref="Q49:U49"/>
    <mergeCell ref="Q46:U46"/>
    <mergeCell ref="Q47:U47"/>
    <mergeCell ref="A37:A39"/>
    <mergeCell ref="B37:B39"/>
    <mergeCell ref="C34:G34"/>
    <mergeCell ref="D37:D38"/>
    <mergeCell ref="E37:F37"/>
    <mergeCell ref="D39:G39"/>
    <mergeCell ref="C37:C39"/>
    <mergeCell ref="C35:U35"/>
    <mergeCell ref="D36:U36"/>
    <mergeCell ref="R34:U34"/>
    <mergeCell ref="A28:A32"/>
    <mergeCell ref="B28:B32"/>
    <mergeCell ref="C26:U26"/>
    <mergeCell ref="D27:U27"/>
    <mergeCell ref="C28:C32"/>
    <mergeCell ref="Q33:U33"/>
    <mergeCell ref="Q32:U32"/>
    <mergeCell ref="C25:G25"/>
    <mergeCell ref="C20:C23"/>
    <mergeCell ref="D20:D22"/>
    <mergeCell ref="D28:D31"/>
    <mergeCell ref="Q23:U23"/>
    <mergeCell ref="D32:G32"/>
    <mergeCell ref="D33:G33"/>
    <mergeCell ref="E28:F28"/>
    <mergeCell ref="Q24:U24"/>
    <mergeCell ref="R25:U25"/>
    <mergeCell ref="D24:G24"/>
    <mergeCell ref="D23:G23"/>
    <mergeCell ref="A40:A45"/>
    <mergeCell ref="B40:B45"/>
    <mergeCell ref="C40:C45"/>
    <mergeCell ref="D40:D41"/>
    <mergeCell ref="B49:G49"/>
    <mergeCell ref="C48:G48"/>
    <mergeCell ref="D46:G46"/>
    <mergeCell ref="D47:G47"/>
    <mergeCell ref="E40:F40"/>
    <mergeCell ref="S1:U1"/>
    <mergeCell ref="R7:R9"/>
    <mergeCell ref="Q7:Q9"/>
    <mergeCell ref="Q15:U15"/>
    <mergeCell ref="A20:A23"/>
    <mergeCell ref="B20:B23"/>
    <mergeCell ref="A13:A15"/>
    <mergeCell ref="A7:A9"/>
    <mergeCell ref="C18:U18"/>
    <mergeCell ref="D19:U19"/>
    <mergeCell ref="E20:F20"/>
    <mergeCell ref="C11:U11"/>
    <mergeCell ref="F2:R2"/>
    <mergeCell ref="F3:R3"/>
    <mergeCell ref="B4:U4"/>
    <mergeCell ref="S2:U2"/>
  </mergeCells>
  <pageMargins left="0.25" right="0.1" top="0.69" bottom="0.09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251" t="s">
        <v>1</v>
      </c>
      <c r="B2" s="258" t="s">
        <v>2</v>
      </c>
      <c r="C2" s="258" t="s">
        <v>3</v>
      </c>
      <c r="D2" s="250" t="s">
        <v>5</v>
      </c>
      <c r="E2" s="258" t="s">
        <v>8</v>
      </c>
      <c r="F2" s="261" t="s">
        <v>9</v>
      </c>
      <c r="G2" s="259" t="s">
        <v>10</v>
      </c>
      <c r="H2" s="259" t="s">
        <v>6</v>
      </c>
      <c r="I2" s="253" t="s">
        <v>14</v>
      </c>
      <c r="J2" s="254"/>
      <c r="K2" s="254"/>
      <c r="L2" s="255"/>
      <c r="M2" s="253" t="s">
        <v>15</v>
      </c>
      <c r="N2" s="254"/>
      <c r="O2" s="254"/>
      <c r="P2" s="255"/>
    </row>
    <row r="3" spans="1:16" ht="12.75" customHeight="1" x14ac:dyDescent="0.2">
      <c r="A3" s="238"/>
      <c r="B3" s="202"/>
      <c r="C3" s="202"/>
      <c r="D3" s="202"/>
      <c r="E3" s="202"/>
      <c r="F3" s="257"/>
      <c r="G3" s="260"/>
      <c r="H3" s="260"/>
      <c r="I3" s="237" t="s">
        <v>16</v>
      </c>
      <c r="J3" s="239" t="s">
        <v>18</v>
      </c>
      <c r="K3" s="207"/>
      <c r="L3" s="240" t="s">
        <v>28</v>
      </c>
      <c r="M3" s="237" t="s">
        <v>16</v>
      </c>
      <c r="N3" s="239" t="s">
        <v>18</v>
      </c>
      <c r="O3" s="207"/>
      <c r="P3" s="240" t="s">
        <v>28</v>
      </c>
    </row>
    <row r="4" spans="1:16" ht="114.75" customHeight="1" x14ac:dyDescent="0.2">
      <c r="A4" s="252"/>
      <c r="B4" s="203"/>
      <c r="C4" s="203"/>
      <c r="D4" s="202"/>
      <c r="E4" s="202"/>
      <c r="F4" s="230"/>
      <c r="G4" s="260"/>
      <c r="H4" s="260"/>
      <c r="I4" s="238"/>
      <c r="J4" s="13" t="s">
        <v>16</v>
      </c>
      <c r="K4" s="13" t="s">
        <v>32</v>
      </c>
      <c r="L4" s="241"/>
      <c r="M4" s="238"/>
      <c r="N4" s="13" t="s">
        <v>16</v>
      </c>
      <c r="O4" s="13" t="s">
        <v>32</v>
      </c>
      <c r="P4" s="241"/>
    </row>
    <row r="5" spans="1:16" ht="14.25" customHeight="1" x14ac:dyDescent="0.2">
      <c r="A5" s="242" t="s">
        <v>33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4"/>
    </row>
    <row r="6" spans="1:16" ht="18" customHeight="1" x14ac:dyDescent="0.2">
      <c r="A6" s="16" t="s">
        <v>30</v>
      </c>
      <c r="B6" s="245" t="s">
        <v>30</v>
      </c>
      <c r="C6" s="248" t="s">
        <v>30</v>
      </c>
      <c r="D6" s="256" t="s">
        <v>35</v>
      </c>
      <c r="E6" s="17" t="s">
        <v>30</v>
      </c>
      <c r="F6" s="18"/>
      <c r="G6" s="20"/>
      <c r="H6" s="262" t="s">
        <v>17</v>
      </c>
      <c r="I6" s="23">
        <v>2078</v>
      </c>
      <c r="J6" s="25">
        <v>2078</v>
      </c>
      <c r="K6" s="25">
        <v>1565.1</v>
      </c>
      <c r="L6" s="27"/>
      <c r="M6" s="23">
        <v>2335.6999999999998</v>
      </c>
      <c r="N6" s="28">
        <v>2335.6999999999998</v>
      </c>
      <c r="O6" s="28">
        <v>1761.9</v>
      </c>
      <c r="P6" s="29"/>
    </row>
    <row r="7" spans="1:16" ht="12.75" customHeight="1" x14ac:dyDescent="0.2">
      <c r="A7" s="32"/>
      <c r="B7" s="246"/>
      <c r="C7" s="202"/>
      <c r="D7" s="257"/>
      <c r="E7" s="33" t="s">
        <v>38</v>
      </c>
      <c r="F7" s="35"/>
      <c r="G7" s="38"/>
      <c r="H7" s="263"/>
      <c r="I7" s="40">
        <v>1994.7</v>
      </c>
      <c r="J7" s="41">
        <v>1994.7</v>
      </c>
      <c r="K7" s="41">
        <v>1522.9</v>
      </c>
      <c r="L7" s="42"/>
      <c r="M7" s="40">
        <v>2221.5</v>
      </c>
      <c r="N7" s="43">
        <v>2221.5</v>
      </c>
      <c r="O7" s="43">
        <v>1696</v>
      </c>
      <c r="P7" s="45"/>
    </row>
    <row r="8" spans="1:16" ht="12.75" customHeight="1" x14ac:dyDescent="0.2">
      <c r="A8" s="32"/>
      <c r="B8" s="246"/>
      <c r="C8" s="202"/>
      <c r="D8" s="257"/>
      <c r="E8" s="33" t="s">
        <v>44</v>
      </c>
      <c r="F8" s="35"/>
      <c r="G8" s="38"/>
      <c r="H8" s="263"/>
      <c r="I8" s="40">
        <v>985</v>
      </c>
      <c r="J8" s="41">
        <v>985</v>
      </c>
      <c r="K8" s="41">
        <v>752</v>
      </c>
      <c r="L8" s="42"/>
      <c r="M8" s="40">
        <v>1058.0999999999999</v>
      </c>
      <c r="N8" s="43">
        <v>1058.0999999999999</v>
      </c>
      <c r="O8" s="43">
        <v>807.9</v>
      </c>
      <c r="P8" s="45"/>
    </row>
    <row r="9" spans="1:16" ht="12.75" customHeight="1" x14ac:dyDescent="0.2">
      <c r="A9" s="32"/>
      <c r="B9" s="246"/>
      <c r="C9" s="202"/>
      <c r="D9" s="257"/>
      <c r="E9" s="33" t="s">
        <v>45</v>
      </c>
      <c r="F9" s="35"/>
      <c r="G9" s="38"/>
      <c r="H9" s="263"/>
      <c r="I9" s="40">
        <v>66.099999999999994</v>
      </c>
      <c r="J9" s="41">
        <v>66.099999999999994</v>
      </c>
      <c r="K9" s="41">
        <v>50.5</v>
      </c>
      <c r="L9" s="42"/>
      <c r="M9" s="40">
        <v>65.8</v>
      </c>
      <c r="N9" s="43">
        <v>65.8</v>
      </c>
      <c r="O9" s="43">
        <v>50.3</v>
      </c>
      <c r="P9" s="45"/>
    </row>
    <row r="10" spans="1:16" ht="12.75" customHeight="1" x14ac:dyDescent="0.2">
      <c r="A10" s="32"/>
      <c r="B10" s="246"/>
      <c r="C10" s="202"/>
      <c r="D10" s="257"/>
      <c r="E10" s="33" t="s">
        <v>46</v>
      </c>
      <c r="F10" s="35"/>
      <c r="G10" s="38"/>
      <c r="H10" s="263"/>
      <c r="I10" s="40">
        <v>17.299999999999997</v>
      </c>
      <c r="J10" s="41">
        <v>17.299999999999997</v>
      </c>
      <c r="K10" s="41">
        <v>13.2</v>
      </c>
      <c r="L10" s="42"/>
      <c r="M10" s="40">
        <v>45</v>
      </c>
      <c r="N10" s="43">
        <v>45</v>
      </c>
      <c r="O10" s="43">
        <v>34.4</v>
      </c>
      <c r="P10" s="45"/>
    </row>
    <row r="11" spans="1:16" ht="12.75" customHeight="1" x14ac:dyDescent="0.2">
      <c r="A11" s="32"/>
      <c r="B11" s="246"/>
      <c r="C11" s="202"/>
      <c r="D11" s="257"/>
      <c r="E11" s="33" t="s">
        <v>48</v>
      </c>
      <c r="F11" s="35"/>
      <c r="G11" s="38"/>
      <c r="H11" s="263"/>
      <c r="I11" s="40">
        <v>185.5</v>
      </c>
      <c r="J11" s="41">
        <v>185.5</v>
      </c>
      <c r="K11" s="41">
        <v>141.6</v>
      </c>
      <c r="L11" s="42"/>
      <c r="M11" s="40">
        <v>227.7</v>
      </c>
      <c r="N11" s="43">
        <v>227.7</v>
      </c>
      <c r="O11" s="43">
        <v>173.8</v>
      </c>
      <c r="P11" s="45"/>
    </row>
    <row r="12" spans="1:16" ht="12.75" customHeight="1" x14ac:dyDescent="0.2">
      <c r="A12" s="32"/>
      <c r="B12" s="246"/>
      <c r="C12" s="202"/>
      <c r="D12" s="257"/>
      <c r="E12" s="33" t="s">
        <v>49</v>
      </c>
      <c r="F12" s="35"/>
      <c r="G12" s="38"/>
      <c r="H12" s="263"/>
      <c r="I12" s="40">
        <v>221.2</v>
      </c>
      <c r="J12" s="41">
        <v>221.2</v>
      </c>
      <c r="K12" s="41">
        <v>168.9</v>
      </c>
      <c r="L12" s="42"/>
      <c r="M12" s="40">
        <v>241.8</v>
      </c>
      <c r="N12" s="43">
        <v>241.8</v>
      </c>
      <c r="O12" s="43">
        <v>184.6</v>
      </c>
      <c r="P12" s="45"/>
    </row>
    <row r="13" spans="1:16" ht="12.75" customHeight="1" x14ac:dyDescent="0.2">
      <c r="A13" s="32"/>
      <c r="B13" s="246"/>
      <c r="C13" s="202"/>
      <c r="D13" s="257"/>
      <c r="E13" s="33" t="s">
        <v>50</v>
      </c>
      <c r="F13" s="35"/>
      <c r="G13" s="38"/>
      <c r="H13" s="263"/>
      <c r="I13" s="40">
        <v>1214.0999999999999</v>
      </c>
      <c r="J13" s="41">
        <v>1214.0999999999999</v>
      </c>
      <c r="K13" s="41">
        <v>926.9</v>
      </c>
      <c r="L13" s="42"/>
      <c r="M13" s="40">
        <v>1325.7</v>
      </c>
      <c r="N13" s="43">
        <v>1325.7</v>
      </c>
      <c r="O13" s="43">
        <v>1012.2</v>
      </c>
      <c r="P13" s="45"/>
    </row>
    <row r="14" spans="1:16" ht="12.75" customHeight="1" x14ac:dyDescent="0.2">
      <c r="A14" s="32"/>
      <c r="B14" s="246"/>
      <c r="C14" s="202"/>
      <c r="D14" s="257"/>
      <c r="E14" s="33" t="s">
        <v>51</v>
      </c>
      <c r="F14" s="35"/>
      <c r="G14" s="38"/>
      <c r="H14" s="263"/>
      <c r="I14" s="40">
        <v>190.2</v>
      </c>
      <c r="J14" s="41">
        <v>190.2</v>
      </c>
      <c r="K14" s="41">
        <v>145.19999999999999</v>
      </c>
      <c r="L14" s="42"/>
      <c r="M14" s="40">
        <v>203.7</v>
      </c>
      <c r="N14" s="43">
        <v>203.7</v>
      </c>
      <c r="O14" s="43">
        <v>155.5</v>
      </c>
      <c r="P14" s="45"/>
    </row>
    <row r="15" spans="1:16" ht="12.75" customHeight="1" x14ac:dyDescent="0.2">
      <c r="A15" s="32"/>
      <c r="B15" s="246"/>
      <c r="C15" s="202"/>
      <c r="D15" s="257"/>
      <c r="E15" s="33" t="s">
        <v>52</v>
      </c>
      <c r="F15" s="35"/>
      <c r="G15" s="38"/>
      <c r="H15" s="263"/>
      <c r="I15" s="40">
        <v>159.30000000000001</v>
      </c>
      <c r="J15" s="41">
        <v>159.30000000000001</v>
      </c>
      <c r="K15" s="41">
        <v>121.6</v>
      </c>
      <c r="L15" s="42"/>
      <c r="M15" s="40">
        <v>151.30000000000001</v>
      </c>
      <c r="N15" s="43">
        <v>151.30000000000001</v>
      </c>
      <c r="O15" s="43">
        <v>115.5</v>
      </c>
      <c r="P15" s="45"/>
    </row>
    <row r="16" spans="1:16" ht="12.75" customHeight="1" x14ac:dyDescent="0.2">
      <c r="A16" s="32"/>
      <c r="B16" s="246"/>
      <c r="C16" s="202"/>
      <c r="D16" s="257"/>
      <c r="E16" s="33" t="s">
        <v>53</v>
      </c>
      <c r="F16" s="35"/>
      <c r="G16" s="38"/>
      <c r="H16" s="263"/>
      <c r="I16" s="40">
        <v>1218.4000000000001</v>
      </c>
      <c r="J16" s="41">
        <v>1218.4000000000001</v>
      </c>
      <c r="K16" s="41">
        <v>930.2</v>
      </c>
      <c r="L16" s="42"/>
      <c r="M16" s="40">
        <v>1274.8</v>
      </c>
      <c r="N16" s="43">
        <v>1274.8</v>
      </c>
      <c r="O16" s="43">
        <v>973.3</v>
      </c>
      <c r="P16" s="45"/>
    </row>
    <row r="17" spans="1:26" ht="12.75" customHeight="1" x14ac:dyDescent="0.2">
      <c r="A17" s="32"/>
      <c r="B17" s="246"/>
      <c r="C17" s="202"/>
      <c r="D17" s="257"/>
      <c r="E17" s="33" t="s">
        <v>54</v>
      </c>
      <c r="F17" s="35"/>
      <c r="G17" s="38"/>
      <c r="H17" s="263"/>
      <c r="I17" s="40">
        <v>200.7</v>
      </c>
      <c r="J17" s="41">
        <v>200.7</v>
      </c>
      <c r="K17" s="41">
        <v>153.19999999999999</v>
      </c>
      <c r="L17" s="42"/>
      <c r="M17" s="40">
        <v>224.7</v>
      </c>
      <c r="N17" s="43">
        <v>224.7</v>
      </c>
      <c r="O17" s="43">
        <v>171.5</v>
      </c>
      <c r="P17" s="45"/>
    </row>
    <row r="18" spans="1:26" ht="12.75" customHeight="1" x14ac:dyDescent="0.2">
      <c r="A18" s="32"/>
      <c r="B18" s="246"/>
      <c r="C18" s="202"/>
      <c r="D18" s="257"/>
      <c r="E18" s="33" t="s">
        <v>55</v>
      </c>
      <c r="F18" s="35"/>
      <c r="G18" s="38"/>
      <c r="H18" s="263"/>
      <c r="I18" s="40">
        <v>165.4</v>
      </c>
      <c r="J18" s="41">
        <v>165.4</v>
      </c>
      <c r="K18" s="41">
        <v>126.3</v>
      </c>
      <c r="L18" s="42"/>
      <c r="M18" s="40">
        <v>161.19999999999999</v>
      </c>
      <c r="N18" s="43">
        <v>161.19999999999999</v>
      </c>
      <c r="O18" s="43">
        <v>123.1</v>
      </c>
      <c r="P18" s="45"/>
    </row>
    <row r="19" spans="1:26" ht="12.75" customHeight="1" x14ac:dyDescent="0.2">
      <c r="A19" s="32"/>
      <c r="B19" s="246"/>
      <c r="C19" s="202"/>
      <c r="D19" s="257"/>
      <c r="E19" s="33" t="s">
        <v>56</v>
      </c>
      <c r="F19" s="35"/>
      <c r="G19" s="38"/>
      <c r="H19" s="263"/>
      <c r="I19" s="40">
        <v>185.3</v>
      </c>
      <c r="J19" s="41">
        <v>185.3</v>
      </c>
      <c r="K19" s="41">
        <v>141.5</v>
      </c>
      <c r="L19" s="42"/>
      <c r="M19" s="40">
        <v>198.9</v>
      </c>
      <c r="N19" s="43">
        <v>198.9</v>
      </c>
      <c r="O19" s="43">
        <v>151.80000000000001</v>
      </c>
      <c r="P19" s="45"/>
    </row>
    <row r="20" spans="1:26" ht="12.75" customHeight="1" x14ac:dyDescent="0.2">
      <c r="A20" s="32"/>
      <c r="B20" s="246"/>
      <c r="C20" s="202"/>
      <c r="D20" s="257"/>
      <c r="E20" s="33" t="s">
        <v>57</v>
      </c>
      <c r="F20" s="35"/>
      <c r="G20" s="38"/>
      <c r="H20" s="263"/>
      <c r="I20" s="40">
        <v>876.8</v>
      </c>
      <c r="J20" s="41">
        <v>876.8</v>
      </c>
      <c r="K20" s="41">
        <v>669.4</v>
      </c>
      <c r="L20" s="42"/>
      <c r="M20" s="40">
        <v>944.4</v>
      </c>
      <c r="N20" s="43">
        <v>944.4</v>
      </c>
      <c r="O20" s="43">
        <v>721</v>
      </c>
      <c r="P20" s="45"/>
    </row>
    <row r="21" spans="1:26" ht="12.75" customHeight="1" x14ac:dyDescent="0.2">
      <c r="A21" s="32"/>
      <c r="B21" s="246"/>
      <c r="C21" s="202"/>
      <c r="D21" s="257"/>
      <c r="E21" s="33" t="s">
        <v>58</v>
      </c>
      <c r="F21" s="35"/>
      <c r="G21" s="38"/>
      <c r="H21" s="263"/>
      <c r="I21" s="40">
        <v>504.5</v>
      </c>
      <c r="J21" s="41">
        <v>504.5</v>
      </c>
      <c r="K21" s="41">
        <v>385.2</v>
      </c>
      <c r="L21" s="42"/>
      <c r="M21" s="40">
        <v>542.9</v>
      </c>
      <c r="N21" s="43">
        <v>542.9</v>
      </c>
      <c r="O21" s="43">
        <v>414.5</v>
      </c>
      <c r="P21" s="45"/>
    </row>
    <row r="22" spans="1:26" ht="12.75" customHeight="1" x14ac:dyDescent="0.2">
      <c r="A22" s="32"/>
      <c r="B22" s="246"/>
      <c r="C22" s="202"/>
      <c r="D22" s="257"/>
      <c r="E22" s="33" t="s">
        <v>59</v>
      </c>
      <c r="F22" s="35"/>
      <c r="G22" s="38"/>
      <c r="H22" s="263"/>
      <c r="I22" s="40">
        <v>218.60000000000002</v>
      </c>
      <c r="J22" s="41">
        <v>218.60000000000002</v>
      </c>
      <c r="K22" s="41">
        <v>161.30000000000001</v>
      </c>
      <c r="L22" s="42"/>
      <c r="M22" s="40">
        <v>290.3</v>
      </c>
      <c r="N22" s="43">
        <v>290.3</v>
      </c>
      <c r="O22" s="43">
        <v>221.7</v>
      </c>
      <c r="P22" s="45"/>
    </row>
    <row r="23" spans="1:26" ht="12.75" customHeight="1" x14ac:dyDescent="0.2">
      <c r="A23" s="32"/>
      <c r="B23" s="246"/>
      <c r="C23" s="202"/>
      <c r="D23" s="257"/>
      <c r="E23" s="33" t="s">
        <v>60</v>
      </c>
      <c r="F23" s="35"/>
      <c r="G23" s="38"/>
      <c r="H23" s="263"/>
      <c r="I23" s="40">
        <v>49.900000000000006</v>
      </c>
      <c r="J23" s="41">
        <v>49.900000000000006</v>
      </c>
      <c r="K23" s="41">
        <v>38.1</v>
      </c>
      <c r="L23" s="42"/>
      <c r="M23" s="40">
        <v>49.9</v>
      </c>
      <c r="N23" s="43">
        <v>49.9</v>
      </c>
      <c r="O23" s="43">
        <v>38.1</v>
      </c>
      <c r="P23" s="45"/>
    </row>
    <row r="24" spans="1:26" ht="12.75" customHeight="1" x14ac:dyDescent="0.2">
      <c r="A24" s="32"/>
      <c r="B24" s="246"/>
      <c r="C24" s="202"/>
      <c r="D24" s="257"/>
      <c r="E24" s="33" t="s">
        <v>61</v>
      </c>
      <c r="F24" s="35"/>
      <c r="G24" s="48"/>
      <c r="H24" s="264"/>
      <c r="I24" s="49">
        <v>21.2</v>
      </c>
      <c r="J24" s="50">
        <v>21.2</v>
      </c>
      <c r="K24" s="50">
        <v>16.2</v>
      </c>
      <c r="L24" s="51"/>
      <c r="M24" s="49">
        <v>21.1</v>
      </c>
      <c r="N24" s="52">
        <v>21.1</v>
      </c>
      <c r="O24" s="52">
        <v>16.100000000000001</v>
      </c>
      <c r="P24" s="53"/>
    </row>
    <row r="25" spans="1:26" ht="12.75" customHeight="1" x14ac:dyDescent="0.2">
      <c r="A25" s="32"/>
      <c r="B25" s="246"/>
      <c r="C25" s="202"/>
      <c r="D25" s="54"/>
      <c r="E25" s="17" t="s">
        <v>62</v>
      </c>
      <c r="F25" s="18"/>
      <c r="G25" s="55"/>
      <c r="H25" s="56" t="s">
        <v>64</v>
      </c>
      <c r="I25" s="57">
        <v>40.4</v>
      </c>
      <c r="J25" s="58">
        <v>40.4</v>
      </c>
      <c r="K25" s="58">
        <v>0</v>
      </c>
      <c r="L25" s="59">
        <v>0</v>
      </c>
      <c r="M25" s="57">
        <v>40.4</v>
      </c>
      <c r="N25" s="58">
        <v>40.4</v>
      </c>
      <c r="O25" s="58">
        <v>0</v>
      </c>
      <c r="P25" s="60">
        <v>0</v>
      </c>
    </row>
    <row r="26" spans="1:26" ht="24" x14ac:dyDescent="0.2">
      <c r="A26" s="61"/>
      <c r="B26" s="247"/>
      <c r="C26" s="249"/>
      <c r="D26" s="62"/>
      <c r="E26" s="63"/>
      <c r="F26" s="64"/>
      <c r="G26" s="65"/>
      <c r="H26" s="66" t="s">
        <v>42</v>
      </c>
      <c r="I26" s="67">
        <v>10592.599999999999</v>
      </c>
      <c r="J26" s="67">
        <v>10592.599999999999</v>
      </c>
      <c r="K26" s="67">
        <v>8029.2999999999993</v>
      </c>
      <c r="L26" s="68">
        <v>0</v>
      </c>
      <c r="M26" s="67">
        <v>11624.899999999998</v>
      </c>
      <c r="N26" s="67">
        <v>11624.899999999998</v>
      </c>
      <c r="O26" s="67">
        <v>8823.2000000000025</v>
      </c>
      <c r="P26" s="69">
        <v>0</v>
      </c>
    </row>
    <row r="27" spans="1:26" ht="12.75" x14ac:dyDescent="0.2">
      <c r="A27" s="296" t="s">
        <v>67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4"/>
    </row>
    <row r="28" spans="1:26" ht="12" customHeight="1" x14ac:dyDescent="0.2">
      <c r="A28" s="300" t="s">
        <v>30</v>
      </c>
      <c r="B28" s="275" t="s">
        <v>30</v>
      </c>
      <c r="C28" s="276" t="s">
        <v>38</v>
      </c>
      <c r="D28" s="302" t="s">
        <v>69</v>
      </c>
      <c r="E28" s="303"/>
      <c r="F28" s="304" t="s">
        <v>30</v>
      </c>
      <c r="G28" s="306"/>
      <c r="H28" s="76" t="s">
        <v>17</v>
      </c>
      <c r="I28" s="79" t="e">
        <f t="shared" ref="I28:I31" si="0">#N/A</f>
        <v>#N/A</v>
      </c>
      <c r="J28" s="81">
        <v>60</v>
      </c>
      <c r="K28" s="81"/>
      <c r="L28" s="83"/>
      <c r="M28" s="84">
        <f t="shared" ref="M28:M31" si="1">N28+P28</f>
        <v>147</v>
      </c>
      <c r="N28" s="86">
        <v>147</v>
      </c>
      <c r="O28" s="86"/>
      <c r="P28" s="45"/>
    </row>
    <row r="29" spans="1:26" ht="15.75" customHeight="1" x14ac:dyDescent="0.2">
      <c r="A29" s="267"/>
      <c r="B29" s="247"/>
      <c r="C29" s="249"/>
      <c r="D29" s="283"/>
      <c r="E29" s="267"/>
      <c r="F29" s="291"/>
      <c r="G29" s="272"/>
      <c r="H29" s="89" t="s">
        <v>42</v>
      </c>
      <c r="I29" s="90" t="e">
        <f t="shared" si="0"/>
        <v>#N/A</v>
      </c>
      <c r="J29" s="91">
        <f>J28</f>
        <v>60</v>
      </c>
      <c r="K29" s="91"/>
      <c r="L29" s="92"/>
      <c r="M29" s="90">
        <f t="shared" si="1"/>
        <v>147</v>
      </c>
      <c r="N29" s="91">
        <f>N28</f>
        <v>147</v>
      </c>
      <c r="O29" s="91"/>
      <c r="P29" s="93"/>
    </row>
    <row r="30" spans="1:26" ht="14.25" customHeight="1" x14ac:dyDescent="0.2">
      <c r="A30" s="16" t="s">
        <v>30</v>
      </c>
      <c r="B30" s="94" t="s">
        <v>30</v>
      </c>
      <c r="C30" s="248" t="s">
        <v>65</v>
      </c>
      <c r="D30" s="282" t="s">
        <v>74</v>
      </c>
      <c r="E30" s="308"/>
      <c r="F30" s="307" t="s">
        <v>30</v>
      </c>
      <c r="G30" s="305"/>
      <c r="H30" s="96" t="s">
        <v>17</v>
      </c>
      <c r="I30" s="79" t="e">
        <f t="shared" si="0"/>
        <v>#N/A</v>
      </c>
      <c r="J30" s="81">
        <v>10.5</v>
      </c>
      <c r="K30" s="81"/>
      <c r="L30" s="83"/>
      <c r="M30" s="97">
        <f t="shared" si="1"/>
        <v>10.5</v>
      </c>
      <c r="N30" s="98">
        <v>10.5</v>
      </c>
      <c r="O30" s="98"/>
      <c r="P30" s="45"/>
    </row>
    <row r="31" spans="1:26" ht="24" x14ac:dyDescent="0.2">
      <c r="A31" s="99"/>
      <c r="B31" s="100"/>
      <c r="C31" s="249"/>
      <c r="D31" s="283"/>
      <c r="E31" s="267"/>
      <c r="F31" s="291"/>
      <c r="G31" s="272"/>
      <c r="H31" s="101" t="s">
        <v>42</v>
      </c>
      <c r="I31" s="102" t="e">
        <f t="shared" si="0"/>
        <v>#N/A</v>
      </c>
      <c r="J31" s="103">
        <f>J30</f>
        <v>10.5</v>
      </c>
      <c r="K31" s="103"/>
      <c r="L31" s="104"/>
      <c r="M31" s="102">
        <f t="shared" si="1"/>
        <v>10.5</v>
      </c>
      <c r="N31" s="103">
        <f>N30</f>
        <v>10.5</v>
      </c>
      <c r="O31" s="103"/>
      <c r="P31" s="105"/>
    </row>
    <row r="32" spans="1:26" ht="13.5" customHeight="1" x14ac:dyDescent="0.2">
      <c r="A32" s="106" t="s">
        <v>30</v>
      </c>
      <c r="B32" s="107" t="s">
        <v>30</v>
      </c>
      <c r="C32" s="293" t="s">
        <v>43</v>
      </c>
      <c r="D32" s="243"/>
      <c r="E32" s="243"/>
      <c r="F32" s="243"/>
      <c r="G32" s="243"/>
      <c r="H32" s="294"/>
      <c r="I32" s="108">
        <f>L32+J32</f>
        <v>70.5</v>
      </c>
      <c r="J32" s="109">
        <f>J31+J29</f>
        <v>70.5</v>
      </c>
      <c r="K32" s="109">
        <f t="shared" ref="K32:L32" si="2">K27+K29+K31</f>
        <v>0</v>
      </c>
      <c r="L32" s="110">
        <f t="shared" si="2"/>
        <v>0</v>
      </c>
      <c r="M32" s="108">
        <f>P32+N32</f>
        <v>157.5</v>
      </c>
      <c r="N32" s="109">
        <f t="shared" ref="N32:P32" si="3">N27+N29+N31</f>
        <v>157.5</v>
      </c>
      <c r="O32" s="109">
        <f t="shared" si="3"/>
        <v>0</v>
      </c>
      <c r="P32" s="110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297" t="s">
        <v>88</v>
      </c>
      <c r="B33" s="298"/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298"/>
      <c r="O33" s="298"/>
      <c r="P33" s="299"/>
    </row>
    <row r="34" spans="1:26" ht="20.25" customHeight="1" x14ac:dyDescent="0.2">
      <c r="A34" s="266" t="s">
        <v>38</v>
      </c>
      <c r="B34" s="281" t="s">
        <v>30</v>
      </c>
      <c r="C34" s="269" t="s">
        <v>73</v>
      </c>
      <c r="D34" s="301" t="s">
        <v>89</v>
      </c>
      <c r="E34" s="280"/>
      <c r="F34" s="271"/>
      <c r="G34" s="284"/>
      <c r="H34" s="111" t="s">
        <v>17</v>
      </c>
      <c r="I34" s="112" t="e">
        <f t="shared" ref="I34:I35" si="4">#N/A</f>
        <v>#N/A</v>
      </c>
      <c r="J34" s="113">
        <f>147.3+863.4</f>
        <v>1010.7</v>
      </c>
      <c r="K34" s="113"/>
      <c r="L34" s="114">
        <v>162.80000000000001</v>
      </c>
      <c r="M34" s="112">
        <v>160</v>
      </c>
      <c r="N34" s="113">
        <v>160</v>
      </c>
      <c r="O34" s="113"/>
      <c r="P34" s="115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67"/>
      <c r="B35" s="247"/>
      <c r="C35" s="249"/>
      <c r="D35" s="247"/>
      <c r="E35" s="264"/>
      <c r="F35" s="272"/>
      <c r="G35" s="272"/>
      <c r="H35" s="116" t="s">
        <v>42</v>
      </c>
      <c r="I35" s="102" t="e">
        <f t="shared" si="4"/>
        <v>#N/A</v>
      </c>
      <c r="J35" s="103">
        <f>J34</f>
        <v>1010.7</v>
      </c>
      <c r="K35" s="103"/>
      <c r="L35" s="118">
        <f t="shared" ref="L35:N35" si="5">L34</f>
        <v>162.80000000000001</v>
      </c>
      <c r="M35" s="102">
        <f t="shared" si="5"/>
        <v>160</v>
      </c>
      <c r="N35" s="103">
        <f t="shared" si="5"/>
        <v>160</v>
      </c>
      <c r="O35" s="103"/>
      <c r="P35" s="119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06" t="s">
        <v>30</v>
      </c>
      <c r="B36" s="107" t="s">
        <v>30</v>
      </c>
      <c r="C36" s="293" t="s">
        <v>43</v>
      </c>
      <c r="D36" s="243"/>
      <c r="E36" s="243"/>
      <c r="F36" s="243"/>
      <c r="G36" s="243"/>
      <c r="H36" s="294"/>
      <c r="I36" s="108">
        <f>L36+J36</f>
        <v>1173.5</v>
      </c>
      <c r="J36" s="109">
        <f>J35+J33</f>
        <v>1010.7</v>
      </c>
      <c r="K36" s="109">
        <f t="shared" ref="K36:L36" si="6">K31+K33+K35</f>
        <v>0</v>
      </c>
      <c r="L36" s="110">
        <f t="shared" si="6"/>
        <v>162.80000000000001</v>
      </c>
      <c r="M36" s="108">
        <f>P36+N36</f>
        <v>333.3</v>
      </c>
      <c r="N36" s="109">
        <f t="shared" ref="N36:P36" si="7">N31+N33+N35</f>
        <v>170.5</v>
      </c>
      <c r="O36" s="109">
        <f t="shared" si="7"/>
        <v>0</v>
      </c>
      <c r="P36" s="110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295" t="s">
        <v>98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66" t="s">
        <v>38</v>
      </c>
      <c r="B38" s="281" t="s">
        <v>30</v>
      </c>
      <c r="C38" s="269" t="s">
        <v>75</v>
      </c>
      <c r="D38" s="301" t="s">
        <v>105</v>
      </c>
      <c r="E38" s="280"/>
      <c r="F38" s="271"/>
      <c r="G38" s="284"/>
      <c r="H38" s="111" t="s">
        <v>17</v>
      </c>
      <c r="I38" s="112">
        <f t="shared" ref="I38:I41" si="8">J38+L38</f>
        <v>8.4</v>
      </c>
      <c r="J38" s="113">
        <v>8.4</v>
      </c>
      <c r="K38" s="113"/>
      <c r="L38" s="114"/>
      <c r="M38" s="112">
        <f>N38+P38</f>
        <v>79.900000000000006</v>
      </c>
      <c r="N38" s="113">
        <v>79.900000000000006</v>
      </c>
      <c r="O38" s="113"/>
      <c r="P38" s="115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67"/>
      <c r="B39" s="247"/>
      <c r="C39" s="249"/>
      <c r="D39" s="247"/>
      <c r="E39" s="264"/>
      <c r="F39" s="272"/>
      <c r="G39" s="272"/>
      <c r="H39" s="116" t="s">
        <v>42</v>
      </c>
      <c r="I39" s="102">
        <f t="shared" si="8"/>
        <v>8.4</v>
      </c>
      <c r="J39" s="103">
        <f>J38</f>
        <v>8.4</v>
      </c>
      <c r="K39" s="103"/>
      <c r="L39" s="118">
        <f t="shared" ref="L39:N39" si="9">L38</f>
        <v>0</v>
      </c>
      <c r="M39" s="102">
        <f t="shared" si="9"/>
        <v>79.900000000000006</v>
      </c>
      <c r="N39" s="103">
        <f t="shared" si="9"/>
        <v>79.900000000000006</v>
      </c>
      <c r="O39" s="103"/>
      <c r="P39" s="119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66" t="s">
        <v>38</v>
      </c>
      <c r="B40" s="281" t="s">
        <v>30</v>
      </c>
      <c r="C40" s="269" t="s">
        <v>87</v>
      </c>
      <c r="D40" s="301" t="s">
        <v>106</v>
      </c>
      <c r="E40" s="280"/>
      <c r="F40" s="271"/>
      <c r="G40" s="284"/>
      <c r="H40" s="111" t="s">
        <v>17</v>
      </c>
      <c r="I40" s="112">
        <f t="shared" si="8"/>
        <v>71.599999999999994</v>
      </c>
      <c r="J40" s="113">
        <v>71.599999999999994</v>
      </c>
      <c r="K40" s="113"/>
      <c r="L40" s="114"/>
      <c r="M40" s="112">
        <f>N40+P40</f>
        <v>71.599999999999994</v>
      </c>
      <c r="N40" s="113">
        <v>71.599999999999994</v>
      </c>
      <c r="O40" s="113"/>
      <c r="P40" s="115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67"/>
      <c r="B41" s="247"/>
      <c r="C41" s="249"/>
      <c r="D41" s="247"/>
      <c r="E41" s="264"/>
      <c r="F41" s="272"/>
      <c r="G41" s="272"/>
      <c r="H41" s="116" t="s">
        <v>42</v>
      </c>
      <c r="I41" s="102">
        <f t="shared" si="8"/>
        <v>71.599999999999994</v>
      </c>
      <c r="J41" s="103">
        <f>J40</f>
        <v>71.599999999999994</v>
      </c>
      <c r="K41" s="103"/>
      <c r="L41" s="118">
        <f t="shared" ref="L41:N41" si="10">L40</f>
        <v>0</v>
      </c>
      <c r="M41" s="102">
        <f t="shared" si="10"/>
        <v>71.599999999999994</v>
      </c>
      <c r="N41" s="103">
        <f t="shared" si="10"/>
        <v>71.599999999999994</v>
      </c>
      <c r="O41" s="103"/>
      <c r="P41" s="119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06" t="s">
        <v>30</v>
      </c>
      <c r="B42" s="107" t="s">
        <v>30</v>
      </c>
      <c r="C42" s="293" t="s">
        <v>43</v>
      </c>
      <c r="D42" s="243"/>
      <c r="E42" s="243"/>
      <c r="F42" s="243"/>
      <c r="G42" s="243"/>
      <c r="H42" s="294"/>
      <c r="I42" s="108">
        <f>L42+J42</f>
        <v>80</v>
      </c>
      <c r="J42" s="109">
        <f>J41+J39</f>
        <v>80</v>
      </c>
      <c r="K42" s="109">
        <f t="shared" ref="K42:L42" si="11">K37+K39+K41</f>
        <v>0</v>
      </c>
      <c r="L42" s="110">
        <f t="shared" si="11"/>
        <v>0</v>
      </c>
      <c r="M42" s="108">
        <f>P42+N42</f>
        <v>151.5</v>
      </c>
      <c r="N42" s="109">
        <f t="shared" ref="N42:P42" si="12">N37+N39+N41</f>
        <v>151.5</v>
      </c>
      <c r="O42" s="109">
        <f t="shared" si="12"/>
        <v>0</v>
      </c>
      <c r="P42" s="110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295" t="s">
        <v>108</v>
      </c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68" t="s">
        <v>30</v>
      </c>
      <c r="B44" s="270" t="s">
        <v>30</v>
      </c>
      <c r="C44" s="248" t="s">
        <v>75</v>
      </c>
      <c r="D44" s="289" t="s">
        <v>109</v>
      </c>
      <c r="E44" s="280"/>
      <c r="F44" s="271" t="s">
        <v>30</v>
      </c>
      <c r="G44" s="278" t="s">
        <v>110</v>
      </c>
      <c r="H44" s="127" t="s">
        <v>17</v>
      </c>
      <c r="I44" s="128">
        <v>70</v>
      </c>
      <c r="J44" s="129">
        <v>70</v>
      </c>
      <c r="K44" s="129"/>
      <c r="L44" s="130"/>
      <c r="M44" s="131">
        <f>N44</f>
        <v>75</v>
      </c>
      <c r="N44" s="129">
        <v>75</v>
      </c>
      <c r="O44" s="129"/>
      <c r="P44" s="132">
        <v>0</v>
      </c>
    </row>
    <row r="45" spans="1:26" ht="12" customHeight="1" x14ac:dyDescent="0.2">
      <c r="A45" s="267"/>
      <c r="B45" s="249"/>
      <c r="C45" s="249"/>
      <c r="D45" s="247"/>
      <c r="E45" s="264"/>
      <c r="F45" s="272"/>
      <c r="G45" s="279"/>
      <c r="H45" s="133" t="s">
        <v>42</v>
      </c>
      <c r="I45" s="134">
        <v>70</v>
      </c>
      <c r="J45" s="135">
        <v>70</v>
      </c>
      <c r="K45" s="135"/>
      <c r="L45" s="136">
        <v>0</v>
      </c>
      <c r="M45" s="137">
        <v>75</v>
      </c>
      <c r="N45" s="135">
        <v>75</v>
      </c>
      <c r="O45" s="135"/>
      <c r="P45" s="138">
        <v>0</v>
      </c>
    </row>
    <row r="46" spans="1:26" ht="14.25" customHeight="1" x14ac:dyDescent="0.2">
      <c r="A46" s="266" t="s">
        <v>38</v>
      </c>
      <c r="B46" s="265" t="s">
        <v>30</v>
      </c>
      <c r="C46" s="269" t="s">
        <v>87</v>
      </c>
      <c r="D46" s="290" t="s">
        <v>111</v>
      </c>
      <c r="E46" s="280"/>
      <c r="F46" s="271" t="s">
        <v>30</v>
      </c>
      <c r="G46" s="273"/>
      <c r="H46" s="139" t="s">
        <v>17</v>
      </c>
      <c r="I46" s="140">
        <v>266.8</v>
      </c>
      <c r="J46" s="113">
        <v>266.8</v>
      </c>
      <c r="K46" s="113"/>
      <c r="L46" s="114"/>
      <c r="M46" s="112">
        <v>266.82499999999999</v>
      </c>
      <c r="N46" s="113">
        <v>266.8</v>
      </c>
      <c r="O46" s="113"/>
      <c r="P46" s="115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67"/>
      <c r="B47" s="249"/>
      <c r="C47" s="249"/>
      <c r="D47" s="291"/>
      <c r="E47" s="264"/>
      <c r="F47" s="272"/>
      <c r="G47" s="274"/>
      <c r="H47" s="133" t="s">
        <v>42</v>
      </c>
      <c r="I47" s="141">
        <v>266.8</v>
      </c>
      <c r="J47" s="103">
        <v>266.8</v>
      </c>
      <c r="K47" s="103"/>
      <c r="L47" s="118">
        <v>0</v>
      </c>
      <c r="M47" s="102">
        <v>266.82499999999999</v>
      </c>
      <c r="N47" s="103">
        <v>266.8</v>
      </c>
      <c r="O47" s="103"/>
      <c r="P47" s="119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66" t="s">
        <v>38</v>
      </c>
      <c r="B48" s="265" t="s">
        <v>30</v>
      </c>
      <c r="C48" s="269" t="s">
        <v>44</v>
      </c>
      <c r="D48" s="292" t="s">
        <v>112</v>
      </c>
      <c r="E48" s="280"/>
      <c r="F48" s="271" t="s">
        <v>30</v>
      </c>
      <c r="G48" s="273"/>
      <c r="H48" s="139" t="s">
        <v>17</v>
      </c>
      <c r="I48" s="140">
        <v>98.53</v>
      </c>
      <c r="J48" s="113">
        <v>98.5</v>
      </c>
      <c r="K48" s="113"/>
      <c r="L48" s="114"/>
      <c r="M48" s="112">
        <v>116</v>
      </c>
      <c r="N48" s="113">
        <v>116</v>
      </c>
      <c r="O48" s="113"/>
      <c r="P48" s="115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67"/>
      <c r="B49" s="249"/>
      <c r="C49" s="249"/>
      <c r="D49" s="291"/>
      <c r="E49" s="264"/>
      <c r="F49" s="272"/>
      <c r="G49" s="274"/>
      <c r="H49" s="133" t="s">
        <v>42</v>
      </c>
      <c r="I49" s="141">
        <v>98.53</v>
      </c>
      <c r="J49" s="103">
        <v>98.5</v>
      </c>
      <c r="K49" s="103"/>
      <c r="L49" s="118">
        <v>0</v>
      </c>
      <c r="M49" s="102">
        <v>116</v>
      </c>
      <c r="N49" s="103">
        <v>116</v>
      </c>
      <c r="O49" s="103"/>
      <c r="P49" s="119">
        <v>0</v>
      </c>
    </row>
    <row r="50" spans="1:16" ht="12.75" customHeight="1" x14ac:dyDescent="0.2">
      <c r="A50" s="266" t="s">
        <v>38</v>
      </c>
      <c r="B50" s="265" t="s">
        <v>30</v>
      </c>
      <c r="C50" s="269" t="s">
        <v>46</v>
      </c>
      <c r="D50" s="290" t="s">
        <v>113</v>
      </c>
      <c r="E50" s="280"/>
      <c r="F50" s="271" t="s">
        <v>30</v>
      </c>
      <c r="G50" s="273"/>
      <c r="H50" s="139" t="s">
        <v>17</v>
      </c>
      <c r="I50" s="140">
        <v>1.86</v>
      </c>
      <c r="J50" s="113">
        <v>1.9</v>
      </c>
      <c r="K50" s="113"/>
      <c r="L50" s="114"/>
      <c r="M50" s="112">
        <v>2.8</v>
      </c>
      <c r="N50" s="113">
        <v>2.8</v>
      </c>
      <c r="O50" s="113"/>
      <c r="P50" s="115"/>
    </row>
    <row r="51" spans="1:16" ht="12.75" customHeight="1" x14ac:dyDescent="0.2">
      <c r="A51" s="267"/>
      <c r="B51" s="249"/>
      <c r="C51" s="249"/>
      <c r="D51" s="291"/>
      <c r="E51" s="264"/>
      <c r="F51" s="272"/>
      <c r="G51" s="274"/>
      <c r="H51" s="133" t="s">
        <v>42</v>
      </c>
      <c r="I51" s="141">
        <v>1.86</v>
      </c>
      <c r="J51" s="103">
        <v>1.9</v>
      </c>
      <c r="K51" s="103"/>
      <c r="L51" s="118">
        <v>0</v>
      </c>
      <c r="M51" s="102">
        <v>2.8</v>
      </c>
      <c r="N51" s="103">
        <v>2.8</v>
      </c>
      <c r="O51" s="103"/>
      <c r="P51" s="119">
        <v>0</v>
      </c>
    </row>
    <row r="52" spans="1:16" ht="12.75" customHeight="1" x14ac:dyDescent="0.2">
      <c r="A52" s="266" t="s">
        <v>38</v>
      </c>
      <c r="B52" s="265" t="s">
        <v>30</v>
      </c>
      <c r="C52" s="269" t="s">
        <v>48</v>
      </c>
      <c r="D52" s="292" t="s">
        <v>114</v>
      </c>
      <c r="E52" s="280"/>
      <c r="F52" s="271" t="s">
        <v>30</v>
      </c>
      <c r="G52" s="273"/>
      <c r="H52" s="139" t="s">
        <v>17</v>
      </c>
      <c r="I52" s="140">
        <v>24</v>
      </c>
      <c r="J52" s="113">
        <v>24</v>
      </c>
      <c r="K52" s="113"/>
      <c r="L52" s="114"/>
      <c r="M52" s="112">
        <v>43.9</v>
      </c>
      <c r="N52" s="113">
        <v>43.9</v>
      </c>
      <c r="O52" s="113"/>
      <c r="P52" s="115"/>
    </row>
    <row r="53" spans="1:16" ht="12.75" customHeight="1" x14ac:dyDescent="0.2">
      <c r="A53" s="267"/>
      <c r="B53" s="249"/>
      <c r="C53" s="249"/>
      <c r="D53" s="291"/>
      <c r="E53" s="264"/>
      <c r="F53" s="272"/>
      <c r="G53" s="274"/>
      <c r="H53" s="133" t="s">
        <v>42</v>
      </c>
      <c r="I53" s="141">
        <v>24</v>
      </c>
      <c r="J53" s="103">
        <v>24</v>
      </c>
      <c r="K53" s="103"/>
      <c r="L53" s="118">
        <v>0</v>
      </c>
      <c r="M53" s="102">
        <v>43.9</v>
      </c>
      <c r="N53" s="103">
        <v>43.9</v>
      </c>
      <c r="O53" s="103"/>
      <c r="P53" s="119">
        <v>0</v>
      </c>
    </row>
    <row r="54" spans="1:16" ht="12.75" customHeight="1" x14ac:dyDescent="0.2">
      <c r="A54" s="266" t="s">
        <v>38</v>
      </c>
      <c r="B54" s="265" t="s">
        <v>30</v>
      </c>
      <c r="C54" s="269" t="s">
        <v>49</v>
      </c>
      <c r="D54" s="292" t="s">
        <v>115</v>
      </c>
      <c r="E54" s="280"/>
      <c r="F54" s="271" t="s">
        <v>30</v>
      </c>
      <c r="G54" s="273"/>
      <c r="H54" s="142" t="s">
        <v>17</v>
      </c>
      <c r="I54" s="140">
        <v>49.8</v>
      </c>
      <c r="J54" s="113">
        <v>49.8</v>
      </c>
      <c r="K54" s="113"/>
      <c r="L54" s="114"/>
      <c r="M54" s="112">
        <v>57</v>
      </c>
      <c r="N54" s="113">
        <v>57</v>
      </c>
      <c r="O54" s="113"/>
      <c r="P54" s="115"/>
    </row>
    <row r="55" spans="1:16" ht="12.75" customHeight="1" x14ac:dyDescent="0.2">
      <c r="A55" s="267"/>
      <c r="B55" s="249"/>
      <c r="C55" s="249"/>
      <c r="D55" s="291"/>
      <c r="E55" s="264"/>
      <c r="F55" s="272"/>
      <c r="G55" s="274"/>
      <c r="H55" s="133" t="s">
        <v>42</v>
      </c>
      <c r="I55" s="141">
        <v>49.8</v>
      </c>
      <c r="J55" s="103">
        <v>49.8</v>
      </c>
      <c r="K55" s="103"/>
      <c r="L55" s="118">
        <v>0</v>
      </c>
      <c r="M55" s="102">
        <v>57</v>
      </c>
      <c r="N55" s="103">
        <v>57</v>
      </c>
      <c r="O55" s="103"/>
      <c r="P55" s="119">
        <v>0</v>
      </c>
    </row>
    <row r="56" spans="1:16" ht="12.75" customHeight="1" x14ac:dyDescent="0.2">
      <c r="A56" s="266" t="s">
        <v>38</v>
      </c>
      <c r="B56" s="265" t="s">
        <v>30</v>
      </c>
      <c r="C56" s="269" t="s">
        <v>50</v>
      </c>
      <c r="D56" s="290" t="s">
        <v>116</v>
      </c>
      <c r="E56" s="280"/>
      <c r="F56" s="271" t="s">
        <v>30</v>
      </c>
      <c r="G56" s="273"/>
      <c r="H56" s="139" t="s">
        <v>17</v>
      </c>
      <c r="I56" s="140">
        <v>4</v>
      </c>
      <c r="J56" s="113">
        <v>4</v>
      </c>
      <c r="K56" s="113"/>
      <c r="L56" s="114"/>
      <c r="M56" s="112">
        <v>4</v>
      </c>
      <c r="N56" s="113">
        <v>4</v>
      </c>
      <c r="O56" s="113"/>
      <c r="P56" s="115"/>
    </row>
    <row r="57" spans="1:16" ht="12.75" customHeight="1" x14ac:dyDescent="0.2">
      <c r="A57" s="267"/>
      <c r="B57" s="249"/>
      <c r="C57" s="249"/>
      <c r="D57" s="291"/>
      <c r="E57" s="264"/>
      <c r="F57" s="272"/>
      <c r="G57" s="274"/>
      <c r="H57" s="133" t="s">
        <v>42</v>
      </c>
      <c r="I57" s="141">
        <v>4</v>
      </c>
      <c r="J57" s="103">
        <v>4</v>
      </c>
      <c r="K57" s="103"/>
      <c r="L57" s="118">
        <v>0</v>
      </c>
      <c r="M57" s="102">
        <v>4</v>
      </c>
      <c r="N57" s="103">
        <v>4</v>
      </c>
      <c r="O57" s="103"/>
      <c r="P57" s="119">
        <v>0</v>
      </c>
    </row>
    <row r="58" spans="1:16" ht="13.5" customHeight="1" x14ac:dyDescent="0.2">
      <c r="A58" s="286" t="s">
        <v>38</v>
      </c>
      <c r="B58" s="265" t="s">
        <v>30</v>
      </c>
      <c r="C58" s="269" t="s">
        <v>51</v>
      </c>
      <c r="D58" s="143" t="s">
        <v>117</v>
      </c>
      <c r="E58" s="288"/>
      <c r="F58" s="271" t="s">
        <v>30</v>
      </c>
      <c r="G58" s="277"/>
      <c r="H58" s="144"/>
      <c r="I58" s="145">
        <v>25.5</v>
      </c>
      <c r="J58" s="146">
        <v>25.5</v>
      </c>
      <c r="K58" s="147"/>
      <c r="L58" s="148"/>
      <c r="M58" s="149">
        <v>30</v>
      </c>
      <c r="N58" s="146">
        <v>30</v>
      </c>
      <c r="O58" s="147"/>
      <c r="P58" s="150"/>
    </row>
    <row r="59" spans="1:16" ht="12.75" customHeight="1" x14ac:dyDescent="0.2">
      <c r="A59" s="287"/>
      <c r="B59" s="285"/>
      <c r="C59" s="202"/>
      <c r="D59" s="151"/>
      <c r="E59" s="272"/>
      <c r="F59" s="272"/>
      <c r="G59" s="274"/>
      <c r="H59" s="152" t="s">
        <v>42</v>
      </c>
      <c r="I59" s="153">
        <v>25.5</v>
      </c>
      <c r="J59" s="154">
        <v>25.5</v>
      </c>
      <c r="K59" s="154"/>
      <c r="L59" s="155">
        <v>0</v>
      </c>
      <c r="M59" s="153">
        <v>30</v>
      </c>
      <c r="N59" s="154">
        <v>30</v>
      </c>
      <c r="O59" s="154"/>
      <c r="P59" s="156"/>
    </row>
    <row r="60" spans="1:16" ht="12.75" customHeight="1" x14ac:dyDescent="0.2">
      <c r="A60" s="266" t="s">
        <v>38</v>
      </c>
      <c r="B60" s="265" t="s">
        <v>30</v>
      </c>
      <c r="C60" s="269" t="s">
        <v>118</v>
      </c>
      <c r="D60" s="292" t="s">
        <v>119</v>
      </c>
      <c r="E60" s="280"/>
      <c r="F60" s="271" t="s">
        <v>30</v>
      </c>
      <c r="G60" s="273"/>
      <c r="H60" s="139" t="s">
        <v>17</v>
      </c>
      <c r="I60" s="140">
        <v>3.47</v>
      </c>
      <c r="J60" s="113">
        <v>3.5</v>
      </c>
      <c r="K60" s="113"/>
      <c r="L60" s="114"/>
      <c r="M60" s="112">
        <v>4.3</v>
      </c>
      <c r="N60" s="113">
        <v>4.32</v>
      </c>
      <c r="O60" s="113"/>
      <c r="P60" s="115"/>
    </row>
    <row r="61" spans="1:16" ht="12.75" customHeight="1" x14ac:dyDescent="0.2">
      <c r="A61" s="267"/>
      <c r="B61" s="249"/>
      <c r="C61" s="249"/>
      <c r="D61" s="291"/>
      <c r="E61" s="264"/>
      <c r="F61" s="272"/>
      <c r="G61" s="274"/>
      <c r="H61" s="133" t="s">
        <v>42</v>
      </c>
      <c r="I61" s="141">
        <v>3.47</v>
      </c>
      <c r="J61" s="103">
        <v>3.5</v>
      </c>
      <c r="K61" s="103"/>
      <c r="L61" s="118">
        <v>0</v>
      </c>
      <c r="M61" s="102">
        <v>4.3</v>
      </c>
      <c r="N61" s="103">
        <v>4.32</v>
      </c>
      <c r="O61" s="103"/>
      <c r="P61" s="119">
        <v>0</v>
      </c>
    </row>
    <row r="62" spans="1:16" ht="12.75" customHeight="1" x14ac:dyDescent="0.2">
      <c r="A62" s="266" t="s">
        <v>38</v>
      </c>
      <c r="B62" s="265" t="s">
        <v>30</v>
      </c>
      <c r="C62" s="269" t="s">
        <v>52</v>
      </c>
      <c r="D62" s="290" t="s">
        <v>120</v>
      </c>
      <c r="E62" s="280"/>
      <c r="F62" s="271" t="s">
        <v>30</v>
      </c>
      <c r="G62" s="273"/>
      <c r="H62" s="139" t="s">
        <v>17</v>
      </c>
      <c r="I62" s="140">
        <v>1.2</v>
      </c>
      <c r="J62" s="113">
        <v>1.2</v>
      </c>
      <c r="K62" s="113"/>
      <c r="L62" s="114"/>
      <c r="M62" s="112">
        <v>1.2</v>
      </c>
      <c r="N62" s="113">
        <v>1.2</v>
      </c>
      <c r="O62" s="113"/>
      <c r="P62" s="115"/>
    </row>
    <row r="63" spans="1:16" ht="12.75" customHeight="1" x14ac:dyDescent="0.2">
      <c r="A63" s="267"/>
      <c r="B63" s="249"/>
      <c r="C63" s="249"/>
      <c r="D63" s="291"/>
      <c r="E63" s="264"/>
      <c r="F63" s="272"/>
      <c r="G63" s="274"/>
      <c r="H63" s="133" t="s">
        <v>42</v>
      </c>
      <c r="I63" s="141">
        <v>1.2</v>
      </c>
      <c r="J63" s="103">
        <v>1.2</v>
      </c>
      <c r="K63" s="103"/>
      <c r="L63" s="118">
        <v>0</v>
      </c>
      <c r="M63" s="102">
        <v>1.2</v>
      </c>
      <c r="N63" s="103">
        <v>1.2</v>
      </c>
      <c r="O63" s="103"/>
      <c r="P63" s="119">
        <v>0</v>
      </c>
    </row>
    <row r="64" spans="1:16" ht="12.75" customHeight="1" x14ac:dyDescent="0.2">
      <c r="A64" s="268" t="s">
        <v>38</v>
      </c>
      <c r="B64" s="270" t="s">
        <v>30</v>
      </c>
      <c r="C64" s="248" t="s">
        <v>53</v>
      </c>
      <c r="D64" s="289" t="s">
        <v>121</v>
      </c>
      <c r="E64" s="280"/>
      <c r="F64" s="271" t="s">
        <v>30</v>
      </c>
      <c r="G64" s="278"/>
      <c r="H64" s="127" t="s">
        <v>17</v>
      </c>
      <c r="I64" s="128">
        <v>5.49</v>
      </c>
      <c r="J64" s="129">
        <v>5.5</v>
      </c>
      <c r="K64" s="129"/>
      <c r="L64" s="130"/>
      <c r="M64" s="157">
        <v>10.08</v>
      </c>
      <c r="N64" s="129">
        <v>10.1</v>
      </c>
      <c r="O64" s="129"/>
      <c r="P64" s="132"/>
    </row>
    <row r="65" spans="1:16" ht="12.75" customHeight="1" x14ac:dyDescent="0.2">
      <c r="A65" s="267"/>
      <c r="B65" s="249"/>
      <c r="C65" s="249"/>
      <c r="D65" s="247"/>
      <c r="E65" s="264"/>
      <c r="F65" s="272"/>
      <c r="G65" s="279"/>
      <c r="H65" s="133" t="s">
        <v>42</v>
      </c>
      <c r="I65" s="134">
        <v>5.49</v>
      </c>
      <c r="J65" s="135">
        <v>5.5</v>
      </c>
      <c r="K65" s="135"/>
      <c r="L65" s="136">
        <v>0</v>
      </c>
      <c r="M65" s="137">
        <v>10.08</v>
      </c>
      <c r="N65" s="135">
        <v>10.1</v>
      </c>
      <c r="O65" s="135"/>
      <c r="P65" s="138">
        <v>0</v>
      </c>
    </row>
    <row r="66" spans="1:16" ht="12.75" customHeight="1" x14ac:dyDescent="0.2">
      <c r="A66" s="266" t="s">
        <v>38</v>
      </c>
      <c r="B66" s="265" t="s">
        <v>30</v>
      </c>
      <c r="C66" s="269" t="s">
        <v>56</v>
      </c>
      <c r="D66" s="292" t="s">
        <v>122</v>
      </c>
      <c r="E66" s="280"/>
      <c r="F66" s="271" t="s">
        <v>30</v>
      </c>
      <c r="G66" s="273"/>
      <c r="H66" s="139" t="s">
        <v>17</v>
      </c>
      <c r="I66" s="140">
        <v>18</v>
      </c>
      <c r="J66" s="113">
        <v>18</v>
      </c>
      <c r="K66" s="113"/>
      <c r="L66" s="114"/>
      <c r="M66" s="112">
        <v>29.25</v>
      </c>
      <c r="N66" s="113">
        <v>29.3</v>
      </c>
      <c r="O66" s="113"/>
      <c r="P66" s="115"/>
    </row>
    <row r="67" spans="1:16" ht="12.75" customHeight="1" x14ac:dyDescent="0.2">
      <c r="A67" s="267"/>
      <c r="B67" s="249"/>
      <c r="C67" s="249"/>
      <c r="D67" s="291"/>
      <c r="E67" s="264"/>
      <c r="F67" s="272"/>
      <c r="G67" s="274"/>
      <c r="H67" s="133" t="s">
        <v>42</v>
      </c>
      <c r="I67" s="141">
        <v>18</v>
      </c>
      <c r="J67" s="103">
        <v>18</v>
      </c>
      <c r="K67" s="103"/>
      <c r="L67" s="118">
        <v>0</v>
      </c>
      <c r="M67" s="102">
        <v>29.25</v>
      </c>
      <c r="N67" s="103">
        <v>29.3</v>
      </c>
      <c r="O67" s="103"/>
      <c r="P67" s="119">
        <v>0</v>
      </c>
    </row>
    <row r="68" spans="1:16" ht="12.75" customHeight="1" x14ac:dyDescent="0.2">
      <c r="A68" s="266" t="s">
        <v>38</v>
      </c>
      <c r="B68" s="265" t="s">
        <v>30</v>
      </c>
      <c r="C68" s="269" t="s">
        <v>58</v>
      </c>
      <c r="D68" s="290" t="s">
        <v>123</v>
      </c>
      <c r="E68" s="280"/>
      <c r="F68" s="271" t="s">
        <v>30</v>
      </c>
      <c r="G68" s="273"/>
      <c r="H68" s="139" t="s">
        <v>17</v>
      </c>
      <c r="I68" s="140">
        <v>21</v>
      </c>
      <c r="J68" s="113">
        <v>21</v>
      </c>
      <c r="K68" s="113"/>
      <c r="L68" s="114"/>
      <c r="M68" s="112">
        <v>20.12</v>
      </c>
      <c r="N68" s="113">
        <v>20.100000000000001</v>
      </c>
      <c r="O68" s="113"/>
      <c r="P68" s="115"/>
    </row>
    <row r="69" spans="1:16" ht="12.75" customHeight="1" x14ac:dyDescent="0.2">
      <c r="A69" s="267"/>
      <c r="B69" s="249"/>
      <c r="C69" s="249"/>
      <c r="D69" s="291"/>
      <c r="E69" s="264"/>
      <c r="F69" s="272"/>
      <c r="G69" s="274"/>
      <c r="H69" s="133" t="s">
        <v>42</v>
      </c>
      <c r="I69" s="141">
        <v>21</v>
      </c>
      <c r="J69" s="103">
        <v>21</v>
      </c>
      <c r="K69" s="103"/>
      <c r="L69" s="118">
        <v>0</v>
      </c>
      <c r="M69" s="102">
        <v>20.12</v>
      </c>
      <c r="N69" s="103">
        <v>20.100000000000001</v>
      </c>
      <c r="O69" s="103"/>
      <c r="P69" s="119">
        <v>0</v>
      </c>
    </row>
    <row r="70" spans="1:16" ht="12.75" customHeight="1" x14ac:dyDescent="0.2">
      <c r="A70" s="266" t="s">
        <v>38</v>
      </c>
      <c r="B70" s="265" t="s">
        <v>30</v>
      </c>
      <c r="C70" s="269" t="s">
        <v>124</v>
      </c>
      <c r="D70" s="290" t="s">
        <v>125</v>
      </c>
      <c r="E70" s="280"/>
      <c r="F70" s="271" t="s">
        <v>30</v>
      </c>
      <c r="G70" s="273"/>
      <c r="H70" s="139" t="s">
        <v>17</v>
      </c>
      <c r="I70" s="140">
        <v>10.1</v>
      </c>
      <c r="J70" s="113">
        <v>10.1</v>
      </c>
      <c r="K70" s="113"/>
      <c r="L70" s="114"/>
      <c r="M70" s="112">
        <v>5.8</v>
      </c>
      <c r="N70" s="113">
        <v>5.8</v>
      </c>
      <c r="O70" s="113"/>
      <c r="P70" s="115"/>
    </row>
    <row r="71" spans="1:16" ht="12.75" customHeight="1" x14ac:dyDescent="0.2">
      <c r="A71" s="267"/>
      <c r="B71" s="249"/>
      <c r="C71" s="249"/>
      <c r="D71" s="291"/>
      <c r="E71" s="264"/>
      <c r="F71" s="272"/>
      <c r="G71" s="274"/>
      <c r="H71" s="133" t="s">
        <v>42</v>
      </c>
      <c r="I71" s="141">
        <v>10.1</v>
      </c>
      <c r="J71" s="103">
        <v>10.1</v>
      </c>
      <c r="K71" s="103"/>
      <c r="L71" s="118">
        <v>0</v>
      </c>
      <c r="M71" s="102">
        <v>5.8</v>
      </c>
      <c r="N71" s="103">
        <v>5.8</v>
      </c>
      <c r="O71" s="103"/>
      <c r="P71" s="119">
        <v>0</v>
      </c>
    </row>
    <row r="72" spans="1:16" ht="12.75" customHeight="1" x14ac:dyDescent="0.2">
      <c r="A72" s="266" t="s">
        <v>38</v>
      </c>
      <c r="B72" s="265" t="s">
        <v>30</v>
      </c>
      <c r="C72" s="269" t="s">
        <v>59</v>
      </c>
      <c r="D72" s="290" t="s">
        <v>126</v>
      </c>
      <c r="E72" s="280"/>
      <c r="F72" s="271" t="s">
        <v>30</v>
      </c>
      <c r="G72" s="273"/>
      <c r="H72" s="139" t="s">
        <v>17</v>
      </c>
      <c r="I72" s="140">
        <v>4.3559999999999999</v>
      </c>
      <c r="J72" s="113">
        <v>4.4000000000000004</v>
      </c>
      <c r="K72" s="113"/>
      <c r="L72" s="114"/>
      <c r="M72" s="112">
        <v>4.74</v>
      </c>
      <c r="N72" s="113">
        <v>4.7</v>
      </c>
      <c r="O72" s="113"/>
      <c r="P72" s="115"/>
    </row>
    <row r="73" spans="1:16" ht="12.75" customHeight="1" x14ac:dyDescent="0.2">
      <c r="A73" s="267"/>
      <c r="B73" s="249"/>
      <c r="C73" s="249"/>
      <c r="D73" s="291"/>
      <c r="E73" s="264"/>
      <c r="F73" s="272"/>
      <c r="G73" s="274"/>
      <c r="H73" s="133" t="s">
        <v>42</v>
      </c>
      <c r="I73" s="141">
        <v>4.3559999999999999</v>
      </c>
      <c r="J73" s="103">
        <v>4.4000000000000004</v>
      </c>
      <c r="K73" s="103"/>
      <c r="L73" s="118">
        <v>0</v>
      </c>
      <c r="M73" s="102">
        <v>4.74</v>
      </c>
      <c r="N73" s="103">
        <v>4.7</v>
      </c>
      <c r="O73" s="103"/>
      <c r="P73" s="119">
        <v>0</v>
      </c>
    </row>
    <row r="74" spans="1:16" ht="12.75" customHeight="1" x14ac:dyDescent="0.2">
      <c r="A74" s="266" t="s">
        <v>38</v>
      </c>
      <c r="B74" s="265" t="s">
        <v>30</v>
      </c>
      <c r="C74" s="269" t="s">
        <v>60</v>
      </c>
      <c r="D74" s="290" t="s">
        <v>127</v>
      </c>
      <c r="E74" s="280"/>
      <c r="F74" s="271" t="s">
        <v>30</v>
      </c>
      <c r="G74" s="273"/>
      <c r="H74" s="142" t="s">
        <v>17</v>
      </c>
      <c r="I74" s="140">
        <v>142.6</v>
      </c>
      <c r="J74" s="113">
        <v>142.6</v>
      </c>
      <c r="K74" s="113"/>
      <c r="L74" s="114"/>
      <c r="M74" s="112">
        <v>74.355000000000004</v>
      </c>
      <c r="N74" s="113">
        <v>74.400000000000006</v>
      </c>
      <c r="O74" s="113"/>
      <c r="P74" s="115"/>
    </row>
    <row r="75" spans="1:16" ht="12.75" customHeight="1" x14ac:dyDescent="0.2">
      <c r="A75" s="267"/>
      <c r="B75" s="249"/>
      <c r="C75" s="249"/>
      <c r="D75" s="291"/>
      <c r="E75" s="264"/>
      <c r="F75" s="272"/>
      <c r="G75" s="274"/>
      <c r="H75" s="133" t="s">
        <v>42</v>
      </c>
      <c r="I75" s="141">
        <v>142.6</v>
      </c>
      <c r="J75" s="103">
        <v>142.6</v>
      </c>
      <c r="K75" s="103"/>
      <c r="L75" s="118">
        <v>0</v>
      </c>
      <c r="M75" s="102">
        <v>74.355000000000004</v>
      </c>
      <c r="N75" s="103">
        <v>74.400000000000006</v>
      </c>
      <c r="O75" s="103"/>
      <c r="P75" s="119">
        <v>0</v>
      </c>
    </row>
    <row r="76" spans="1:16" ht="12.75" customHeight="1" x14ac:dyDescent="0.2">
      <c r="A76" s="266" t="s">
        <v>38</v>
      </c>
      <c r="B76" s="265" t="s">
        <v>30</v>
      </c>
      <c r="C76" s="269" t="s">
        <v>61</v>
      </c>
      <c r="D76" s="290" t="s">
        <v>128</v>
      </c>
      <c r="E76" s="280"/>
      <c r="F76" s="271" t="s">
        <v>30</v>
      </c>
      <c r="G76" s="273"/>
      <c r="H76" s="139" t="s">
        <v>17</v>
      </c>
      <c r="I76" s="140">
        <v>40.700000000000003</v>
      </c>
      <c r="J76" s="113">
        <v>40.700000000000003</v>
      </c>
      <c r="K76" s="113"/>
      <c r="L76" s="114"/>
      <c r="M76" s="112">
        <v>40.700000000000003</v>
      </c>
      <c r="N76" s="113">
        <v>40.700000000000003</v>
      </c>
      <c r="O76" s="113"/>
      <c r="P76" s="115"/>
    </row>
    <row r="77" spans="1:16" ht="12.75" customHeight="1" x14ac:dyDescent="0.2">
      <c r="A77" s="267"/>
      <c r="B77" s="249"/>
      <c r="C77" s="249"/>
      <c r="D77" s="291"/>
      <c r="E77" s="264"/>
      <c r="F77" s="272"/>
      <c r="G77" s="274"/>
      <c r="H77" s="133" t="s">
        <v>42</v>
      </c>
      <c r="I77" s="141">
        <v>40.700000000000003</v>
      </c>
      <c r="J77" s="103">
        <v>40.700000000000003</v>
      </c>
      <c r="K77" s="103"/>
      <c r="L77" s="118">
        <v>0</v>
      </c>
      <c r="M77" s="102">
        <v>40.700000000000003</v>
      </c>
      <c r="N77" s="103">
        <v>40.700000000000003</v>
      </c>
      <c r="O77" s="103"/>
      <c r="P77" s="119">
        <v>0</v>
      </c>
    </row>
    <row r="78" spans="1:16" ht="12.75" customHeight="1" x14ac:dyDescent="0.2">
      <c r="A78" s="266" t="s">
        <v>38</v>
      </c>
      <c r="B78" s="265" t="s">
        <v>30</v>
      </c>
      <c r="C78" s="269" t="s">
        <v>62</v>
      </c>
      <c r="D78" s="290" t="s">
        <v>129</v>
      </c>
      <c r="E78" s="280"/>
      <c r="F78" s="271" t="s">
        <v>30</v>
      </c>
      <c r="G78" s="273"/>
      <c r="H78" s="139" t="s">
        <v>17</v>
      </c>
      <c r="I78" s="140">
        <v>6.95</v>
      </c>
      <c r="J78" s="113">
        <v>7</v>
      </c>
      <c r="K78" s="113"/>
      <c r="L78" s="114"/>
      <c r="M78" s="112">
        <v>7</v>
      </c>
      <c r="N78" s="113">
        <v>7</v>
      </c>
      <c r="O78" s="113"/>
      <c r="P78" s="115"/>
    </row>
    <row r="79" spans="1:16" ht="12.75" customHeight="1" x14ac:dyDescent="0.2">
      <c r="A79" s="267"/>
      <c r="B79" s="249"/>
      <c r="C79" s="249"/>
      <c r="D79" s="291"/>
      <c r="E79" s="264"/>
      <c r="F79" s="272"/>
      <c r="G79" s="274"/>
      <c r="H79" s="133" t="s">
        <v>42</v>
      </c>
      <c r="I79" s="141">
        <v>6.95</v>
      </c>
      <c r="J79" s="103">
        <v>7</v>
      </c>
      <c r="K79" s="103"/>
      <c r="L79" s="118">
        <v>0</v>
      </c>
      <c r="M79" s="102">
        <v>7</v>
      </c>
      <c r="N79" s="103">
        <v>7</v>
      </c>
      <c r="O79" s="103"/>
      <c r="P79" s="119">
        <v>0</v>
      </c>
    </row>
    <row r="80" spans="1:16" ht="12.75" customHeight="1" x14ac:dyDescent="0.2">
      <c r="A80" s="266" t="s">
        <v>38</v>
      </c>
      <c r="B80" s="265" t="s">
        <v>30</v>
      </c>
      <c r="C80" s="269" t="s">
        <v>130</v>
      </c>
      <c r="D80" s="292" t="s">
        <v>131</v>
      </c>
      <c r="E80" s="280"/>
      <c r="F80" s="271" t="s">
        <v>30</v>
      </c>
      <c r="G80" s="273"/>
      <c r="H80" s="139" t="s">
        <v>17</v>
      </c>
      <c r="I80" s="140">
        <v>176</v>
      </c>
      <c r="J80" s="113">
        <v>176</v>
      </c>
      <c r="K80" s="113"/>
      <c r="L80" s="114"/>
      <c r="M80" s="112">
        <v>200</v>
      </c>
      <c r="N80" s="113">
        <v>200</v>
      </c>
      <c r="O80" s="113"/>
      <c r="P80" s="115"/>
    </row>
    <row r="81" spans="1:26" ht="12.75" customHeight="1" x14ac:dyDescent="0.2">
      <c r="A81" s="267"/>
      <c r="B81" s="249"/>
      <c r="C81" s="249"/>
      <c r="D81" s="291"/>
      <c r="E81" s="264"/>
      <c r="F81" s="272"/>
      <c r="G81" s="274"/>
      <c r="H81" s="133" t="s">
        <v>42</v>
      </c>
      <c r="I81" s="141">
        <v>176</v>
      </c>
      <c r="J81" s="103">
        <v>176</v>
      </c>
      <c r="K81" s="103"/>
      <c r="L81" s="118">
        <v>0</v>
      </c>
      <c r="M81" s="102">
        <v>200</v>
      </c>
      <c r="N81" s="103">
        <v>200</v>
      </c>
      <c r="O81" s="103"/>
      <c r="P81" s="119">
        <v>0</v>
      </c>
    </row>
    <row r="82" spans="1:26" ht="12.75" customHeight="1" x14ac:dyDescent="0.2">
      <c r="A82" s="266" t="s">
        <v>38</v>
      </c>
      <c r="B82" s="265" t="s">
        <v>30</v>
      </c>
      <c r="C82" s="269" t="s">
        <v>132</v>
      </c>
      <c r="D82" s="292" t="s">
        <v>133</v>
      </c>
      <c r="E82" s="280"/>
      <c r="F82" s="271" t="s">
        <v>30</v>
      </c>
      <c r="G82" s="273"/>
      <c r="H82" s="139" t="s">
        <v>17</v>
      </c>
      <c r="I82" s="140">
        <v>173</v>
      </c>
      <c r="J82" s="113">
        <v>173</v>
      </c>
      <c r="K82" s="113"/>
      <c r="L82" s="114"/>
      <c r="M82" s="112">
        <v>200</v>
      </c>
      <c r="N82" s="113">
        <v>200</v>
      </c>
      <c r="O82" s="113"/>
      <c r="P82" s="115"/>
    </row>
    <row r="83" spans="1:26" ht="12.75" customHeight="1" x14ac:dyDescent="0.2">
      <c r="A83" s="267"/>
      <c r="B83" s="249"/>
      <c r="C83" s="249"/>
      <c r="D83" s="291"/>
      <c r="E83" s="264"/>
      <c r="F83" s="272"/>
      <c r="G83" s="274"/>
      <c r="H83" s="133" t="s">
        <v>42</v>
      </c>
      <c r="I83" s="141">
        <v>173</v>
      </c>
      <c r="J83" s="103">
        <v>173</v>
      </c>
      <c r="K83" s="103"/>
      <c r="L83" s="118">
        <v>0</v>
      </c>
      <c r="M83" s="102">
        <v>200</v>
      </c>
      <c r="N83" s="103">
        <v>200</v>
      </c>
      <c r="O83" s="103"/>
      <c r="P83" s="119">
        <v>0</v>
      </c>
    </row>
    <row r="84" spans="1:26" ht="12.75" customHeight="1" x14ac:dyDescent="0.2">
      <c r="A84" s="266" t="s">
        <v>38</v>
      </c>
      <c r="B84" s="265" t="s">
        <v>30</v>
      </c>
      <c r="C84" s="269" t="s">
        <v>134</v>
      </c>
      <c r="D84" s="292" t="s">
        <v>135</v>
      </c>
      <c r="E84" s="280"/>
      <c r="F84" s="271" t="s">
        <v>30</v>
      </c>
      <c r="G84" s="273"/>
      <c r="H84" s="139" t="s">
        <v>17</v>
      </c>
      <c r="I84" s="140">
        <v>25.65</v>
      </c>
      <c r="J84" s="113">
        <v>25.65</v>
      </c>
      <c r="K84" s="113"/>
      <c r="L84" s="114"/>
      <c r="M84" s="112">
        <v>30</v>
      </c>
      <c r="N84" s="113">
        <v>30</v>
      </c>
      <c r="O84" s="113"/>
      <c r="P84" s="115"/>
    </row>
    <row r="85" spans="1:26" ht="12.75" customHeight="1" x14ac:dyDescent="0.2">
      <c r="A85" s="267"/>
      <c r="B85" s="249"/>
      <c r="C85" s="249"/>
      <c r="D85" s="291"/>
      <c r="E85" s="264"/>
      <c r="F85" s="272"/>
      <c r="G85" s="274"/>
      <c r="H85" s="133" t="s">
        <v>42</v>
      </c>
      <c r="I85" s="141">
        <v>25.65</v>
      </c>
      <c r="J85" s="103">
        <v>25.65</v>
      </c>
      <c r="K85" s="103"/>
      <c r="L85" s="118">
        <v>0</v>
      </c>
      <c r="M85" s="102">
        <v>30</v>
      </c>
      <c r="N85" s="103">
        <v>30</v>
      </c>
      <c r="O85" s="103"/>
      <c r="P85" s="119">
        <v>0</v>
      </c>
    </row>
    <row r="86" spans="1:26" ht="12.75" customHeight="1" x14ac:dyDescent="0.2">
      <c r="A86" s="268" t="s">
        <v>38</v>
      </c>
      <c r="B86" s="270" t="s">
        <v>30</v>
      </c>
      <c r="C86" s="248" t="s">
        <v>136</v>
      </c>
      <c r="D86" s="289" t="s">
        <v>137</v>
      </c>
      <c r="E86" s="280"/>
      <c r="F86" s="271" t="s">
        <v>30</v>
      </c>
      <c r="G86" s="278"/>
      <c r="H86" s="127" t="s">
        <v>17</v>
      </c>
      <c r="I86" s="128">
        <v>5.09</v>
      </c>
      <c r="J86" s="129">
        <v>5.0999999999999996</v>
      </c>
      <c r="K86" s="129"/>
      <c r="L86" s="130"/>
      <c r="M86" s="157">
        <v>6</v>
      </c>
      <c r="N86" s="129">
        <v>6</v>
      </c>
      <c r="O86" s="129"/>
      <c r="P86" s="132"/>
    </row>
    <row r="87" spans="1:26" ht="12.75" customHeight="1" x14ac:dyDescent="0.2">
      <c r="A87" s="267"/>
      <c r="B87" s="249"/>
      <c r="C87" s="249"/>
      <c r="D87" s="247"/>
      <c r="E87" s="264"/>
      <c r="F87" s="272"/>
      <c r="G87" s="279"/>
      <c r="H87" s="133" t="s">
        <v>42</v>
      </c>
      <c r="I87" s="134">
        <v>5.09</v>
      </c>
      <c r="J87" s="135">
        <v>5.0999999999999996</v>
      </c>
      <c r="K87" s="135"/>
      <c r="L87" s="136">
        <v>0</v>
      </c>
      <c r="M87" s="137">
        <v>6</v>
      </c>
      <c r="N87" s="135">
        <v>6</v>
      </c>
      <c r="O87" s="135"/>
      <c r="P87" s="138">
        <v>0</v>
      </c>
    </row>
    <row r="88" spans="1:26" ht="12.75" customHeight="1" x14ac:dyDescent="0.2">
      <c r="A88" s="266" t="s">
        <v>38</v>
      </c>
      <c r="B88" s="265" t="s">
        <v>30</v>
      </c>
      <c r="C88" s="269" t="s">
        <v>138</v>
      </c>
      <c r="D88" s="309" t="s">
        <v>139</v>
      </c>
      <c r="E88" s="280"/>
      <c r="F88" s="271" t="s">
        <v>30</v>
      </c>
      <c r="G88" s="273"/>
      <c r="H88" s="139" t="s">
        <v>17</v>
      </c>
      <c r="I88" s="140">
        <v>36</v>
      </c>
      <c r="J88" s="113">
        <v>36</v>
      </c>
      <c r="K88" s="113"/>
      <c r="L88" s="114"/>
      <c r="M88" s="112">
        <v>36.6</v>
      </c>
      <c r="N88" s="113">
        <v>36.6</v>
      </c>
      <c r="O88" s="113"/>
      <c r="P88" s="115"/>
    </row>
    <row r="89" spans="1:26" ht="12.75" customHeight="1" x14ac:dyDescent="0.2">
      <c r="A89" s="267"/>
      <c r="B89" s="249"/>
      <c r="C89" s="249"/>
      <c r="D89" s="291"/>
      <c r="E89" s="264"/>
      <c r="F89" s="272"/>
      <c r="G89" s="274"/>
      <c r="H89" s="133" t="s">
        <v>42</v>
      </c>
      <c r="I89" s="141">
        <v>36</v>
      </c>
      <c r="J89" s="103">
        <v>36</v>
      </c>
      <c r="K89" s="103"/>
      <c r="L89" s="118">
        <v>0</v>
      </c>
      <c r="M89" s="102">
        <v>36.6</v>
      </c>
      <c r="N89" s="103">
        <v>36.6</v>
      </c>
      <c r="O89" s="103"/>
      <c r="P89" s="119">
        <v>0</v>
      </c>
    </row>
    <row r="90" spans="1:26" ht="12.75" customHeight="1" x14ac:dyDescent="0.2">
      <c r="A90" s="266" t="s">
        <v>38</v>
      </c>
      <c r="B90" s="265" t="s">
        <v>30</v>
      </c>
      <c r="C90" s="269" t="s">
        <v>140</v>
      </c>
      <c r="D90" s="290" t="s">
        <v>141</v>
      </c>
      <c r="E90" s="280"/>
      <c r="F90" s="271" t="s">
        <v>30</v>
      </c>
      <c r="G90" s="273"/>
      <c r="H90" s="139" t="s">
        <v>17</v>
      </c>
      <c r="I90" s="140">
        <v>0.5</v>
      </c>
      <c r="J90" s="113">
        <v>0.5</v>
      </c>
      <c r="K90" s="113"/>
      <c r="L90" s="114"/>
      <c r="M90" s="112">
        <v>1</v>
      </c>
      <c r="N90" s="113">
        <v>1</v>
      </c>
      <c r="O90" s="113"/>
      <c r="P90" s="115"/>
    </row>
    <row r="91" spans="1:26" ht="12.75" customHeight="1" x14ac:dyDescent="0.2">
      <c r="A91" s="267"/>
      <c r="B91" s="249"/>
      <c r="C91" s="249"/>
      <c r="D91" s="291"/>
      <c r="E91" s="264"/>
      <c r="F91" s="272"/>
      <c r="G91" s="274"/>
      <c r="H91" s="133" t="s">
        <v>42</v>
      </c>
      <c r="I91" s="141">
        <v>0.5</v>
      </c>
      <c r="J91" s="103">
        <v>0.5</v>
      </c>
      <c r="K91" s="103"/>
      <c r="L91" s="118">
        <v>0</v>
      </c>
      <c r="M91" s="102">
        <v>1</v>
      </c>
      <c r="N91" s="103">
        <v>1</v>
      </c>
      <c r="O91" s="103"/>
      <c r="P91" s="119">
        <v>0</v>
      </c>
    </row>
    <row r="92" spans="1:26" ht="12.75" customHeight="1" x14ac:dyDescent="0.2">
      <c r="A92" s="266" t="s">
        <v>38</v>
      </c>
      <c r="B92" s="265" t="s">
        <v>30</v>
      </c>
      <c r="C92" s="269" t="s">
        <v>142</v>
      </c>
      <c r="D92" s="290" t="s">
        <v>143</v>
      </c>
      <c r="E92" s="280"/>
      <c r="F92" s="271" t="s">
        <v>30</v>
      </c>
      <c r="G92" s="273"/>
      <c r="H92" s="142" t="s">
        <v>17</v>
      </c>
      <c r="I92" s="140">
        <v>9.6</v>
      </c>
      <c r="J92" s="113">
        <v>9.6</v>
      </c>
      <c r="K92" s="113"/>
      <c r="L92" s="114"/>
      <c r="M92" s="112">
        <v>9.6</v>
      </c>
      <c r="N92" s="113">
        <v>9.6</v>
      </c>
      <c r="O92" s="113"/>
      <c r="P92" s="115"/>
    </row>
    <row r="93" spans="1:26" ht="12.75" customHeight="1" x14ac:dyDescent="0.2">
      <c r="A93" s="267"/>
      <c r="B93" s="249"/>
      <c r="C93" s="249"/>
      <c r="D93" s="291"/>
      <c r="E93" s="264"/>
      <c r="F93" s="272"/>
      <c r="G93" s="274"/>
      <c r="H93" s="133" t="s">
        <v>42</v>
      </c>
      <c r="I93" s="141">
        <v>9.6</v>
      </c>
      <c r="J93" s="103">
        <v>9.6</v>
      </c>
      <c r="K93" s="103"/>
      <c r="L93" s="118">
        <v>0</v>
      </c>
      <c r="M93" s="102">
        <v>9.6</v>
      </c>
      <c r="N93" s="103">
        <v>9.6</v>
      </c>
      <c r="O93" s="103"/>
      <c r="P93" s="119">
        <v>0</v>
      </c>
    </row>
    <row r="94" spans="1:26" ht="12.75" customHeight="1" x14ac:dyDescent="0.2">
      <c r="A94" s="266" t="s">
        <v>38</v>
      </c>
      <c r="B94" s="265" t="s">
        <v>30</v>
      </c>
      <c r="C94" s="269" t="s">
        <v>144</v>
      </c>
      <c r="D94" s="290" t="s">
        <v>145</v>
      </c>
      <c r="E94" s="280"/>
      <c r="F94" s="271" t="s">
        <v>30</v>
      </c>
      <c r="G94" s="273"/>
      <c r="H94" s="139" t="s">
        <v>17</v>
      </c>
      <c r="I94" s="140">
        <v>1.8</v>
      </c>
      <c r="J94" s="113">
        <v>1.8</v>
      </c>
      <c r="K94" s="113"/>
      <c r="L94" s="114"/>
      <c r="M94" s="112">
        <v>2.4</v>
      </c>
      <c r="N94" s="113">
        <v>2.4</v>
      </c>
      <c r="O94" s="113"/>
      <c r="P94" s="115"/>
    </row>
    <row r="95" spans="1:26" ht="12.75" customHeight="1" x14ac:dyDescent="0.2">
      <c r="A95" s="267"/>
      <c r="B95" s="249"/>
      <c r="C95" s="249"/>
      <c r="D95" s="291"/>
      <c r="E95" s="264"/>
      <c r="F95" s="272"/>
      <c r="G95" s="274"/>
      <c r="H95" s="133" t="s">
        <v>42</v>
      </c>
      <c r="I95" s="141">
        <v>1.8</v>
      </c>
      <c r="J95" s="103">
        <v>1.8</v>
      </c>
      <c r="K95" s="103"/>
      <c r="L95" s="118">
        <v>0</v>
      </c>
      <c r="M95" s="102">
        <v>2.4</v>
      </c>
      <c r="N95" s="103">
        <v>2.4</v>
      </c>
      <c r="O95" s="103"/>
      <c r="P95" s="119">
        <v>0</v>
      </c>
    </row>
    <row r="96" spans="1:26" ht="12.75" customHeight="1" x14ac:dyDescent="0.2">
      <c r="A96" s="266" t="s">
        <v>38</v>
      </c>
      <c r="B96" s="265" t="s">
        <v>30</v>
      </c>
      <c r="C96" s="269" t="s">
        <v>146</v>
      </c>
      <c r="D96" s="290" t="s">
        <v>147</v>
      </c>
      <c r="E96" s="280"/>
      <c r="F96" s="271" t="s">
        <v>30</v>
      </c>
      <c r="G96" s="273"/>
      <c r="H96" s="158" t="s">
        <v>17</v>
      </c>
      <c r="I96" s="159">
        <v>0.34799999999999998</v>
      </c>
      <c r="J96" s="160">
        <v>0.3</v>
      </c>
      <c r="K96" s="160"/>
      <c r="L96" s="161">
        <v>0</v>
      </c>
      <c r="M96" s="162">
        <v>0.3</v>
      </c>
      <c r="N96" s="160">
        <v>0.3</v>
      </c>
      <c r="O96" s="160"/>
      <c r="P96" s="163"/>
      <c r="Q96" s="164"/>
      <c r="R96" s="164"/>
      <c r="S96" s="164"/>
      <c r="T96" s="164"/>
      <c r="U96" s="164"/>
      <c r="V96" s="164"/>
      <c r="W96" s="164"/>
      <c r="X96" s="164"/>
      <c r="Y96" s="164"/>
      <c r="Z96" s="164"/>
    </row>
    <row r="97" spans="1:26" ht="12.75" customHeight="1" x14ac:dyDescent="0.2">
      <c r="A97" s="267"/>
      <c r="B97" s="249"/>
      <c r="C97" s="249"/>
      <c r="D97" s="291"/>
      <c r="E97" s="264"/>
      <c r="F97" s="272"/>
      <c r="G97" s="274"/>
      <c r="H97" s="133" t="s">
        <v>42</v>
      </c>
      <c r="I97" s="141">
        <v>0.34799999999999998</v>
      </c>
      <c r="J97" s="103">
        <v>0.3</v>
      </c>
      <c r="K97" s="103"/>
      <c r="L97" s="118">
        <v>0</v>
      </c>
      <c r="M97" s="102">
        <v>0.3</v>
      </c>
      <c r="N97" s="103">
        <v>0.3</v>
      </c>
      <c r="O97" s="103"/>
      <c r="P97" s="119">
        <v>0</v>
      </c>
      <c r="Q97" s="164"/>
      <c r="R97" s="164"/>
      <c r="S97" s="164"/>
      <c r="T97" s="164"/>
      <c r="U97" s="164"/>
      <c r="V97" s="164"/>
      <c r="W97" s="164"/>
      <c r="X97" s="164"/>
      <c r="Y97" s="164"/>
      <c r="Z97" s="164"/>
    </row>
    <row r="98" spans="1:26" ht="12.75" customHeight="1" x14ac:dyDescent="0.2">
      <c r="A98" s="266" t="s">
        <v>38</v>
      </c>
      <c r="B98" s="265" t="s">
        <v>30</v>
      </c>
      <c r="C98" s="269" t="s">
        <v>148</v>
      </c>
      <c r="D98" s="290" t="s">
        <v>149</v>
      </c>
      <c r="E98" s="280"/>
      <c r="F98" s="271" t="s">
        <v>30</v>
      </c>
      <c r="G98" s="273"/>
      <c r="H98" s="139" t="s">
        <v>17</v>
      </c>
      <c r="I98" s="140">
        <v>2</v>
      </c>
      <c r="J98" s="113">
        <v>2</v>
      </c>
      <c r="K98" s="113"/>
      <c r="L98" s="114"/>
      <c r="M98" s="112">
        <v>2</v>
      </c>
      <c r="N98" s="113">
        <v>2</v>
      </c>
      <c r="O98" s="113"/>
      <c r="P98" s="115"/>
    </row>
    <row r="99" spans="1:26" ht="12.75" customHeight="1" x14ac:dyDescent="0.2">
      <c r="A99" s="267"/>
      <c r="B99" s="249"/>
      <c r="C99" s="249"/>
      <c r="D99" s="291"/>
      <c r="E99" s="264"/>
      <c r="F99" s="272"/>
      <c r="G99" s="274"/>
      <c r="H99" s="133" t="s">
        <v>42</v>
      </c>
      <c r="I99" s="141">
        <v>2</v>
      </c>
      <c r="J99" s="103">
        <v>2</v>
      </c>
      <c r="K99" s="103"/>
      <c r="L99" s="118">
        <v>0</v>
      </c>
      <c r="M99" s="102">
        <v>2</v>
      </c>
      <c r="N99" s="103">
        <v>2</v>
      </c>
      <c r="O99" s="103"/>
      <c r="P99" s="119">
        <v>0</v>
      </c>
    </row>
    <row r="100" spans="1:26" ht="12.75" customHeight="1" x14ac:dyDescent="0.2">
      <c r="A100" s="266" t="s">
        <v>38</v>
      </c>
      <c r="B100" s="265" t="s">
        <v>30</v>
      </c>
      <c r="C100" s="269" t="s">
        <v>150</v>
      </c>
      <c r="D100" s="290" t="s">
        <v>151</v>
      </c>
      <c r="E100" s="280"/>
      <c r="F100" s="271" t="s">
        <v>30</v>
      </c>
      <c r="G100" s="273"/>
      <c r="H100" s="139" t="s">
        <v>17</v>
      </c>
      <c r="I100" s="140">
        <v>109.771</v>
      </c>
      <c r="J100" s="113">
        <v>109.8</v>
      </c>
      <c r="K100" s="113"/>
      <c r="L100" s="114"/>
      <c r="M100" s="112">
        <v>135.738</v>
      </c>
      <c r="N100" s="113">
        <v>135.69999999999999</v>
      </c>
      <c r="O100" s="113"/>
      <c r="P100" s="115"/>
    </row>
    <row r="101" spans="1:26" ht="12.75" customHeight="1" x14ac:dyDescent="0.2">
      <c r="A101" s="267"/>
      <c r="B101" s="249"/>
      <c r="C101" s="249"/>
      <c r="D101" s="291"/>
      <c r="E101" s="264"/>
      <c r="F101" s="272"/>
      <c r="G101" s="274"/>
      <c r="H101" s="133" t="s">
        <v>42</v>
      </c>
      <c r="I101" s="141">
        <v>109.771</v>
      </c>
      <c r="J101" s="103">
        <v>109.8</v>
      </c>
      <c r="K101" s="103"/>
      <c r="L101" s="118">
        <v>0</v>
      </c>
      <c r="M101" s="102">
        <v>135.738</v>
      </c>
      <c r="N101" s="103">
        <v>135.69999999999999</v>
      </c>
      <c r="O101" s="103"/>
      <c r="P101" s="119">
        <v>0</v>
      </c>
    </row>
    <row r="102" spans="1:26" ht="12.75" customHeight="1" x14ac:dyDescent="0.2">
      <c r="A102" s="266" t="s">
        <v>38</v>
      </c>
      <c r="B102" s="265" t="s">
        <v>30</v>
      </c>
      <c r="C102" s="269" t="s">
        <v>152</v>
      </c>
      <c r="D102" s="290" t="s">
        <v>153</v>
      </c>
      <c r="E102" s="280"/>
      <c r="F102" s="271" t="s">
        <v>30</v>
      </c>
      <c r="G102" s="273"/>
      <c r="H102" s="139" t="s">
        <v>17</v>
      </c>
      <c r="I102" s="140">
        <v>3.3</v>
      </c>
      <c r="J102" s="113">
        <v>3.3</v>
      </c>
      <c r="K102" s="113"/>
      <c r="L102" s="114"/>
      <c r="M102" s="112">
        <v>3.3</v>
      </c>
      <c r="N102" s="113">
        <v>3.3</v>
      </c>
      <c r="O102" s="113"/>
      <c r="P102" s="115"/>
    </row>
    <row r="103" spans="1:26" ht="12.75" customHeight="1" x14ac:dyDescent="0.2">
      <c r="A103" s="267"/>
      <c r="B103" s="249"/>
      <c r="C103" s="249"/>
      <c r="D103" s="291"/>
      <c r="E103" s="264"/>
      <c r="F103" s="272"/>
      <c r="G103" s="274"/>
      <c r="H103" s="133" t="s">
        <v>42</v>
      </c>
      <c r="I103" s="141">
        <v>3.3</v>
      </c>
      <c r="J103" s="103">
        <v>3.3</v>
      </c>
      <c r="K103" s="103"/>
      <c r="L103" s="118">
        <v>0</v>
      </c>
      <c r="M103" s="102">
        <v>3.3</v>
      </c>
      <c r="N103" s="103">
        <v>3.3</v>
      </c>
      <c r="O103" s="103"/>
      <c r="P103" s="119">
        <v>0</v>
      </c>
    </row>
    <row r="104" spans="1:26" ht="12.75" customHeight="1" x14ac:dyDescent="0.2">
      <c r="A104" s="268" t="s">
        <v>38</v>
      </c>
      <c r="B104" s="270" t="s">
        <v>30</v>
      </c>
      <c r="C104" s="248" t="s">
        <v>154</v>
      </c>
      <c r="D104" s="282" t="s">
        <v>155</v>
      </c>
      <c r="E104" s="280"/>
      <c r="F104" s="271" t="s">
        <v>30</v>
      </c>
      <c r="G104" s="278"/>
      <c r="H104" s="127" t="s">
        <v>17</v>
      </c>
      <c r="I104" s="128">
        <v>29.058</v>
      </c>
      <c r="J104" s="129">
        <v>29.1</v>
      </c>
      <c r="K104" s="129"/>
      <c r="L104" s="130"/>
      <c r="M104" s="157">
        <v>27.8</v>
      </c>
      <c r="N104" s="129">
        <v>27.8</v>
      </c>
      <c r="O104" s="129"/>
      <c r="P104" s="132"/>
    </row>
    <row r="105" spans="1:26" ht="12.75" customHeight="1" x14ac:dyDescent="0.2">
      <c r="A105" s="238"/>
      <c r="B105" s="202"/>
      <c r="C105" s="202"/>
      <c r="D105" s="257"/>
      <c r="E105" s="263"/>
      <c r="F105" s="260"/>
      <c r="G105" s="200"/>
      <c r="H105" s="165"/>
      <c r="I105" s="166"/>
      <c r="J105" s="167"/>
      <c r="K105" s="167"/>
      <c r="L105" s="168"/>
      <c r="M105" s="169"/>
      <c r="N105" s="167"/>
      <c r="O105" s="167"/>
      <c r="P105" s="170"/>
    </row>
    <row r="106" spans="1:26" ht="12.75" customHeight="1" x14ac:dyDescent="0.2">
      <c r="A106" s="267"/>
      <c r="B106" s="249"/>
      <c r="C106" s="249"/>
      <c r="D106" s="283"/>
      <c r="E106" s="264"/>
      <c r="F106" s="272"/>
      <c r="G106" s="279"/>
      <c r="H106" s="133" t="s">
        <v>42</v>
      </c>
      <c r="I106" s="134">
        <v>29.058</v>
      </c>
      <c r="J106" s="135">
        <v>29.1</v>
      </c>
      <c r="K106" s="135"/>
      <c r="L106" s="136">
        <v>0</v>
      </c>
      <c r="M106" s="137">
        <v>27.8</v>
      </c>
      <c r="N106" s="135">
        <v>27.8</v>
      </c>
      <c r="O106" s="135"/>
      <c r="P106" s="138">
        <v>0</v>
      </c>
    </row>
    <row r="107" spans="1:26" ht="12.75" customHeight="1" x14ac:dyDescent="0.2">
      <c r="A107" s="266" t="s">
        <v>38</v>
      </c>
      <c r="B107" s="265" t="s">
        <v>30</v>
      </c>
      <c r="C107" s="269" t="s">
        <v>156</v>
      </c>
      <c r="D107" s="290" t="s">
        <v>157</v>
      </c>
      <c r="E107" s="280"/>
      <c r="F107" s="271" t="s">
        <v>30</v>
      </c>
      <c r="G107" s="273"/>
      <c r="H107" s="139" t="s">
        <v>17</v>
      </c>
      <c r="I107" s="140">
        <v>7.99</v>
      </c>
      <c r="J107" s="113">
        <v>8</v>
      </c>
      <c r="K107" s="113"/>
      <c r="L107" s="114"/>
      <c r="M107" s="112">
        <v>8</v>
      </c>
      <c r="N107" s="113">
        <v>8</v>
      </c>
      <c r="O107" s="113"/>
      <c r="P107" s="115"/>
    </row>
    <row r="108" spans="1:26" ht="12.75" customHeight="1" x14ac:dyDescent="0.2">
      <c r="A108" s="267"/>
      <c r="B108" s="249"/>
      <c r="C108" s="249"/>
      <c r="D108" s="291"/>
      <c r="E108" s="264"/>
      <c r="F108" s="272"/>
      <c r="G108" s="274"/>
      <c r="H108" s="133" t="s">
        <v>42</v>
      </c>
      <c r="I108" s="141">
        <v>7.99</v>
      </c>
      <c r="J108" s="103">
        <v>8</v>
      </c>
      <c r="K108" s="103"/>
      <c r="L108" s="118">
        <v>0</v>
      </c>
      <c r="M108" s="102">
        <v>8</v>
      </c>
      <c r="N108" s="103">
        <v>8</v>
      </c>
      <c r="O108" s="103"/>
      <c r="P108" s="119">
        <v>0</v>
      </c>
    </row>
    <row r="109" spans="1:26" ht="12.75" customHeight="1" x14ac:dyDescent="0.2">
      <c r="A109" s="266" t="s">
        <v>38</v>
      </c>
      <c r="B109" s="265" t="s">
        <v>30</v>
      </c>
      <c r="C109" s="269" t="s">
        <v>158</v>
      </c>
      <c r="D109" s="290" t="s">
        <v>159</v>
      </c>
      <c r="E109" s="280"/>
      <c r="F109" s="271" t="s">
        <v>30</v>
      </c>
      <c r="G109" s="273"/>
      <c r="H109" s="139" t="s">
        <v>17</v>
      </c>
      <c r="I109" s="140">
        <v>49.5</v>
      </c>
      <c r="J109" s="113">
        <v>49.5</v>
      </c>
      <c r="K109" s="113"/>
      <c r="L109" s="114"/>
      <c r="M109" s="112">
        <v>50</v>
      </c>
      <c r="N109" s="113">
        <v>50</v>
      </c>
      <c r="O109" s="113"/>
      <c r="P109" s="115"/>
    </row>
    <row r="110" spans="1:26" ht="12.75" customHeight="1" x14ac:dyDescent="0.2">
      <c r="A110" s="267"/>
      <c r="B110" s="249"/>
      <c r="C110" s="249"/>
      <c r="D110" s="291"/>
      <c r="E110" s="264"/>
      <c r="F110" s="272"/>
      <c r="G110" s="274"/>
      <c r="H110" s="133" t="s">
        <v>42</v>
      </c>
      <c r="I110" s="141">
        <v>49.5</v>
      </c>
      <c r="J110" s="103">
        <v>49.5</v>
      </c>
      <c r="K110" s="103"/>
      <c r="L110" s="118">
        <v>0</v>
      </c>
      <c r="M110" s="102">
        <v>50</v>
      </c>
      <c r="N110" s="103">
        <v>50</v>
      </c>
      <c r="O110" s="103"/>
      <c r="P110" s="119">
        <v>0</v>
      </c>
    </row>
    <row r="111" spans="1:26" ht="12.75" customHeight="1" x14ac:dyDescent="0.2">
      <c r="A111" s="266" t="s">
        <v>38</v>
      </c>
      <c r="B111" s="265" t="s">
        <v>30</v>
      </c>
      <c r="C111" s="269" t="s">
        <v>160</v>
      </c>
      <c r="D111" s="309" t="s">
        <v>161</v>
      </c>
      <c r="E111" s="280"/>
      <c r="F111" s="271" t="s">
        <v>30</v>
      </c>
      <c r="G111" s="273"/>
      <c r="H111" s="158" t="s">
        <v>17</v>
      </c>
      <c r="I111" s="159">
        <v>8.86</v>
      </c>
      <c r="J111" s="160">
        <v>8.9</v>
      </c>
      <c r="K111" s="160"/>
      <c r="L111" s="161">
        <v>0</v>
      </c>
      <c r="M111" s="171">
        <v>8.9</v>
      </c>
      <c r="N111" s="172">
        <v>8.9</v>
      </c>
      <c r="O111" s="160"/>
      <c r="P111" s="163"/>
      <c r="Q111" s="164"/>
      <c r="R111" s="164"/>
      <c r="S111" s="164"/>
      <c r="T111" s="164"/>
      <c r="U111" s="164"/>
      <c r="V111" s="164"/>
      <c r="W111" s="164"/>
      <c r="X111" s="164"/>
      <c r="Y111" s="164"/>
      <c r="Z111" s="164"/>
    </row>
    <row r="112" spans="1:26" ht="12.75" customHeight="1" x14ac:dyDescent="0.2">
      <c r="A112" s="267"/>
      <c r="B112" s="249"/>
      <c r="C112" s="249"/>
      <c r="D112" s="291"/>
      <c r="E112" s="264"/>
      <c r="F112" s="272"/>
      <c r="G112" s="274"/>
      <c r="H112" s="133" t="s">
        <v>42</v>
      </c>
      <c r="I112" s="141">
        <v>8.86</v>
      </c>
      <c r="J112" s="103">
        <v>8.9</v>
      </c>
      <c r="K112" s="103"/>
      <c r="L112" s="118">
        <v>0</v>
      </c>
      <c r="M112" s="102">
        <v>8.9</v>
      </c>
      <c r="N112" s="103">
        <v>8.9</v>
      </c>
      <c r="O112" s="103"/>
      <c r="P112" s="119">
        <v>0</v>
      </c>
      <c r="Q112" s="164"/>
      <c r="R112" s="164"/>
      <c r="S112" s="164"/>
      <c r="T112" s="164"/>
      <c r="U112" s="164"/>
      <c r="V112" s="164"/>
      <c r="W112" s="164"/>
      <c r="X112" s="164"/>
      <c r="Y112" s="164"/>
      <c r="Z112" s="164"/>
    </row>
    <row r="113" spans="1:26" ht="12.75" customHeight="1" x14ac:dyDescent="0.2">
      <c r="A113" s="266" t="s">
        <v>38</v>
      </c>
      <c r="B113" s="265" t="s">
        <v>30</v>
      </c>
      <c r="C113" s="269" t="s">
        <v>162</v>
      </c>
      <c r="D113" s="290" t="s">
        <v>163</v>
      </c>
      <c r="E113" s="280"/>
      <c r="F113" s="271" t="s">
        <v>30</v>
      </c>
      <c r="G113" s="273"/>
      <c r="H113" s="139" t="s">
        <v>17</v>
      </c>
      <c r="I113" s="140">
        <v>5.89</v>
      </c>
      <c r="J113" s="113">
        <v>5.9</v>
      </c>
      <c r="K113" s="113"/>
      <c r="L113" s="114"/>
      <c r="M113" s="112">
        <v>5.13</v>
      </c>
      <c r="N113" s="113">
        <v>5.0999999999999996</v>
      </c>
      <c r="O113" s="113"/>
      <c r="P113" s="115"/>
    </row>
    <row r="114" spans="1:26" ht="12.75" customHeight="1" x14ac:dyDescent="0.2">
      <c r="A114" s="267"/>
      <c r="B114" s="249"/>
      <c r="C114" s="249"/>
      <c r="D114" s="291"/>
      <c r="E114" s="264"/>
      <c r="F114" s="272"/>
      <c r="G114" s="274"/>
      <c r="H114" s="133" t="s">
        <v>42</v>
      </c>
      <c r="I114" s="141">
        <v>5.89</v>
      </c>
      <c r="J114" s="103">
        <v>5.9</v>
      </c>
      <c r="K114" s="103"/>
      <c r="L114" s="118">
        <v>0</v>
      </c>
      <c r="M114" s="102">
        <v>5.13</v>
      </c>
      <c r="N114" s="103">
        <v>5.0999999999999996</v>
      </c>
      <c r="O114" s="103"/>
      <c r="P114" s="119">
        <v>0</v>
      </c>
    </row>
    <row r="115" spans="1:26" ht="12.75" customHeight="1" x14ac:dyDescent="0.2">
      <c r="A115" s="266" t="s">
        <v>38</v>
      </c>
      <c r="B115" s="265" t="s">
        <v>30</v>
      </c>
      <c r="C115" s="269" t="s">
        <v>164</v>
      </c>
      <c r="D115" s="290" t="s">
        <v>165</v>
      </c>
      <c r="E115" s="280"/>
      <c r="F115" s="271" t="s">
        <v>30</v>
      </c>
      <c r="G115" s="273"/>
      <c r="H115" s="158" t="s">
        <v>17</v>
      </c>
      <c r="I115" s="159">
        <v>16.29</v>
      </c>
      <c r="J115" s="160">
        <v>16.3</v>
      </c>
      <c r="K115" s="160"/>
      <c r="L115" s="161">
        <v>0</v>
      </c>
      <c r="M115" s="162">
        <v>17</v>
      </c>
      <c r="N115" s="160">
        <v>17</v>
      </c>
      <c r="O115" s="160"/>
      <c r="P115" s="163"/>
      <c r="Q115" s="164"/>
      <c r="R115" s="164"/>
      <c r="S115" s="164"/>
      <c r="T115" s="164"/>
      <c r="U115" s="164"/>
      <c r="V115" s="164"/>
      <c r="W115" s="164"/>
      <c r="X115" s="164"/>
      <c r="Y115" s="164"/>
      <c r="Z115" s="164"/>
    </row>
    <row r="116" spans="1:26" ht="12.75" customHeight="1" x14ac:dyDescent="0.2">
      <c r="A116" s="267"/>
      <c r="B116" s="249"/>
      <c r="C116" s="249"/>
      <c r="D116" s="291"/>
      <c r="E116" s="264"/>
      <c r="F116" s="272"/>
      <c r="G116" s="274"/>
      <c r="H116" s="133" t="s">
        <v>42</v>
      </c>
      <c r="I116" s="141">
        <v>16.29</v>
      </c>
      <c r="J116" s="103">
        <v>16.3</v>
      </c>
      <c r="K116" s="103"/>
      <c r="L116" s="118">
        <v>0</v>
      </c>
      <c r="M116" s="153">
        <v>17</v>
      </c>
      <c r="N116" s="154">
        <v>17</v>
      </c>
      <c r="O116" s="154"/>
      <c r="P116" s="156">
        <v>0</v>
      </c>
      <c r="Q116" s="164"/>
      <c r="R116" s="164"/>
      <c r="S116" s="164"/>
      <c r="T116" s="164"/>
      <c r="U116" s="164"/>
      <c r="V116" s="164"/>
      <c r="W116" s="164"/>
      <c r="X116" s="164"/>
      <c r="Y116" s="164"/>
      <c r="Z116" s="164"/>
    </row>
    <row r="117" spans="1:26" ht="12.75" customHeight="1" x14ac:dyDescent="0.2">
      <c r="A117" s="268" t="s">
        <v>38</v>
      </c>
      <c r="B117" s="270" t="s">
        <v>30</v>
      </c>
      <c r="C117" s="248" t="s">
        <v>45</v>
      </c>
      <c r="D117" s="313" t="s">
        <v>166</v>
      </c>
      <c r="E117" s="280"/>
      <c r="F117" s="271" t="s">
        <v>30</v>
      </c>
      <c r="G117" s="278"/>
      <c r="H117" s="127" t="s">
        <v>17</v>
      </c>
      <c r="I117" s="128"/>
      <c r="J117" s="129"/>
      <c r="K117" s="129"/>
      <c r="L117" s="130"/>
      <c r="M117" s="157">
        <v>42.9</v>
      </c>
      <c r="N117" s="129">
        <v>42.9</v>
      </c>
      <c r="O117" s="129"/>
      <c r="P117" s="132"/>
    </row>
    <row r="118" spans="1:26" ht="12.75" customHeight="1" x14ac:dyDescent="0.2">
      <c r="A118" s="267"/>
      <c r="B118" s="249"/>
      <c r="C118" s="249"/>
      <c r="D118" s="283"/>
      <c r="E118" s="264"/>
      <c r="F118" s="272"/>
      <c r="G118" s="279"/>
      <c r="H118" s="133" t="s">
        <v>42</v>
      </c>
      <c r="I118" s="134">
        <v>0</v>
      </c>
      <c r="J118" s="135">
        <v>0</v>
      </c>
      <c r="K118" s="135"/>
      <c r="L118" s="136">
        <v>0</v>
      </c>
      <c r="M118" s="137">
        <v>42.9</v>
      </c>
      <c r="N118" s="135">
        <v>42.9</v>
      </c>
      <c r="O118" s="135"/>
      <c r="P118" s="138">
        <v>0</v>
      </c>
    </row>
    <row r="119" spans="1:26" ht="12.75" customHeight="1" x14ac:dyDescent="0.2">
      <c r="A119" s="266" t="s">
        <v>38</v>
      </c>
      <c r="B119" s="265" t="s">
        <v>30</v>
      </c>
      <c r="C119" s="269" t="s">
        <v>54</v>
      </c>
      <c r="D119" s="311" t="s">
        <v>167</v>
      </c>
      <c r="E119" s="280"/>
      <c r="F119" s="271" t="s">
        <v>30</v>
      </c>
      <c r="G119" s="273"/>
      <c r="H119" s="139" t="s">
        <v>17</v>
      </c>
      <c r="I119" s="140"/>
      <c r="J119" s="113"/>
      <c r="K119" s="113"/>
      <c r="L119" s="114"/>
      <c r="M119" s="112">
        <v>2.5</v>
      </c>
      <c r="N119" s="113">
        <v>2.5</v>
      </c>
      <c r="O119" s="113"/>
      <c r="P119" s="115"/>
    </row>
    <row r="120" spans="1:26" ht="12.75" customHeight="1" x14ac:dyDescent="0.2">
      <c r="A120" s="267"/>
      <c r="B120" s="249"/>
      <c r="C120" s="249"/>
      <c r="D120" s="291"/>
      <c r="E120" s="264"/>
      <c r="F120" s="272"/>
      <c r="G120" s="274"/>
      <c r="H120" s="133" t="s">
        <v>42</v>
      </c>
      <c r="I120" s="141">
        <v>0</v>
      </c>
      <c r="J120" s="103">
        <v>0</v>
      </c>
      <c r="K120" s="103"/>
      <c r="L120" s="118">
        <v>0</v>
      </c>
      <c r="M120" s="102">
        <v>2.5</v>
      </c>
      <c r="N120" s="103">
        <v>2.5</v>
      </c>
      <c r="O120" s="103"/>
      <c r="P120" s="119">
        <v>0</v>
      </c>
    </row>
    <row r="121" spans="1:26" ht="12.75" customHeight="1" x14ac:dyDescent="0.2">
      <c r="A121" s="266" t="s">
        <v>38</v>
      </c>
      <c r="B121" s="265" t="s">
        <v>30</v>
      </c>
      <c r="C121" s="269" t="s">
        <v>55</v>
      </c>
      <c r="D121" s="311" t="s">
        <v>168</v>
      </c>
      <c r="E121" s="280"/>
      <c r="F121" s="271" t="s">
        <v>30</v>
      </c>
      <c r="G121" s="273"/>
      <c r="H121" s="139" t="s">
        <v>17</v>
      </c>
      <c r="I121" s="140"/>
      <c r="J121" s="113"/>
      <c r="K121" s="113"/>
      <c r="L121" s="114"/>
      <c r="M121" s="112">
        <v>79.2</v>
      </c>
      <c r="N121" s="113">
        <v>79.2</v>
      </c>
      <c r="O121" s="113"/>
      <c r="P121" s="115"/>
    </row>
    <row r="122" spans="1:26" ht="12.75" customHeight="1" x14ac:dyDescent="0.2">
      <c r="A122" s="267"/>
      <c r="B122" s="249"/>
      <c r="C122" s="249"/>
      <c r="D122" s="291"/>
      <c r="E122" s="264"/>
      <c r="F122" s="272"/>
      <c r="G122" s="274"/>
      <c r="H122" s="133" t="s">
        <v>42</v>
      </c>
      <c r="I122" s="141">
        <v>0</v>
      </c>
      <c r="J122" s="103">
        <v>0</v>
      </c>
      <c r="K122" s="103"/>
      <c r="L122" s="118">
        <v>0</v>
      </c>
      <c r="M122" s="102">
        <v>79.2</v>
      </c>
      <c r="N122" s="103">
        <v>79.2</v>
      </c>
      <c r="O122" s="103"/>
      <c r="P122" s="119">
        <v>0</v>
      </c>
    </row>
    <row r="123" spans="1:26" ht="12.75" customHeight="1" x14ac:dyDescent="0.2">
      <c r="A123" s="266" t="s">
        <v>38</v>
      </c>
      <c r="B123" s="265" t="s">
        <v>30</v>
      </c>
      <c r="C123" s="269" t="s">
        <v>57</v>
      </c>
      <c r="D123" s="311" t="s">
        <v>169</v>
      </c>
      <c r="E123" s="280"/>
      <c r="F123" s="271" t="s">
        <v>30</v>
      </c>
      <c r="G123" s="273"/>
      <c r="H123" s="139" t="s">
        <v>17</v>
      </c>
      <c r="I123" s="140"/>
      <c r="J123" s="113"/>
      <c r="K123" s="113"/>
      <c r="L123" s="114"/>
      <c r="M123" s="112">
        <v>1.1200000000000001</v>
      </c>
      <c r="N123" s="113">
        <v>1.1000000000000001</v>
      </c>
      <c r="O123" s="113"/>
      <c r="P123" s="115"/>
    </row>
    <row r="124" spans="1:26" ht="12.75" customHeight="1" x14ac:dyDescent="0.2">
      <c r="A124" s="267"/>
      <c r="B124" s="249"/>
      <c r="C124" s="249"/>
      <c r="D124" s="291"/>
      <c r="E124" s="264"/>
      <c r="F124" s="272"/>
      <c r="G124" s="274"/>
      <c r="H124" s="133" t="s">
        <v>42</v>
      </c>
      <c r="I124" s="141">
        <v>0</v>
      </c>
      <c r="J124" s="103">
        <v>0</v>
      </c>
      <c r="K124" s="103"/>
      <c r="L124" s="118">
        <v>0</v>
      </c>
      <c r="M124" s="102">
        <v>1.1200000000000001</v>
      </c>
      <c r="N124" s="103">
        <v>1.1000000000000001</v>
      </c>
      <c r="O124" s="103"/>
      <c r="P124" s="119">
        <v>0</v>
      </c>
    </row>
    <row r="125" spans="1:26" ht="12.75" customHeight="1" x14ac:dyDescent="0.2">
      <c r="A125" s="268" t="s">
        <v>38</v>
      </c>
      <c r="B125" s="270" t="s">
        <v>30</v>
      </c>
      <c r="C125" s="248" t="s">
        <v>170</v>
      </c>
      <c r="D125" s="313" t="s">
        <v>171</v>
      </c>
      <c r="E125" s="280"/>
      <c r="F125" s="271" t="s">
        <v>30</v>
      </c>
      <c r="G125" s="278"/>
      <c r="H125" s="127" t="s">
        <v>17</v>
      </c>
      <c r="I125" s="128"/>
      <c r="J125" s="129"/>
      <c r="K125" s="129"/>
      <c r="L125" s="130"/>
      <c r="M125" s="157">
        <v>26</v>
      </c>
      <c r="N125" s="129">
        <v>26</v>
      </c>
      <c r="O125" s="129"/>
      <c r="P125" s="132"/>
    </row>
    <row r="126" spans="1:26" ht="12.75" customHeight="1" x14ac:dyDescent="0.2">
      <c r="A126" s="267"/>
      <c r="B126" s="249"/>
      <c r="C126" s="249"/>
      <c r="D126" s="283"/>
      <c r="E126" s="264"/>
      <c r="F126" s="272"/>
      <c r="G126" s="279"/>
      <c r="H126" s="133" t="s">
        <v>42</v>
      </c>
      <c r="I126" s="134">
        <v>0</v>
      </c>
      <c r="J126" s="135">
        <v>0</v>
      </c>
      <c r="K126" s="135"/>
      <c r="L126" s="136">
        <v>0</v>
      </c>
      <c r="M126" s="137">
        <v>26</v>
      </c>
      <c r="N126" s="135">
        <v>26</v>
      </c>
      <c r="O126" s="135"/>
      <c r="P126" s="138">
        <v>0</v>
      </c>
    </row>
    <row r="127" spans="1:26" ht="12.75" customHeight="1" x14ac:dyDescent="0.2">
      <c r="A127" s="266" t="s">
        <v>38</v>
      </c>
      <c r="B127" s="265" t="s">
        <v>30</v>
      </c>
      <c r="C127" s="269" t="s">
        <v>172</v>
      </c>
      <c r="D127" s="311" t="s">
        <v>173</v>
      </c>
      <c r="E127" s="280"/>
      <c r="F127" s="271" t="s">
        <v>30</v>
      </c>
      <c r="G127" s="273"/>
      <c r="H127" s="139" t="s">
        <v>17</v>
      </c>
      <c r="I127" s="140"/>
      <c r="J127" s="113"/>
      <c r="K127" s="113"/>
      <c r="L127" s="114"/>
      <c r="M127" s="112">
        <v>168</v>
      </c>
      <c r="N127" s="113">
        <v>168</v>
      </c>
      <c r="O127" s="113"/>
      <c r="P127" s="115"/>
    </row>
    <row r="128" spans="1:26" ht="12.75" customHeight="1" x14ac:dyDescent="0.2">
      <c r="A128" s="267"/>
      <c r="B128" s="249"/>
      <c r="C128" s="249"/>
      <c r="D128" s="291"/>
      <c r="E128" s="264"/>
      <c r="F128" s="272"/>
      <c r="G128" s="274"/>
      <c r="H128" s="133" t="s">
        <v>42</v>
      </c>
      <c r="I128" s="141">
        <v>0</v>
      </c>
      <c r="J128" s="103">
        <v>0</v>
      </c>
      <c r="K128" s="103"/>
      <c r="L128" s="118">
        <v>0</v>
      </c>
      <c r="M128" s="102">
        <v>168</v>
      </c>
      <c r="N128" s="103">
        <v>168</v>
      </c>
      <c r="O128" s="103"/>
      <c r="P128" s="119">
        <v>0</v>
      </c>
    </row>
    <row r="129" spans="1:26" ht="12.75" customHeight="1" x14ac:dyDescent="0.2">
      <c r="A129" s="266" t="s">
        <v>38</v>
      </c>
      <c r="B129" s="265" t="s">
        <v>30</v>
      </c>
      <c r="C129" s="269" t="s">
        <v>174</v>
      </c>
      <c r="D129" s="311" t="s">
        <v>175</v>
      </c>
      <c r="E129" s="280"/>
      <c r="F129" s="271" t="s">
        <v>30</v>
      </c>
      <c r="G129" s="273"/>
      <c r="H129" s="139" t="s">
        <v>17</v>
      </c>
      <c r="I129" s="140"/>
      <c r="J129" s="113"/>
      <c r="K129" s="113"/>
      <c r="L129" s="114"/>
      <c r="M129" s="112">
        <v>9.1999999999999993</v>
      </c>
      <c r="N129" s="113">
        <v>9.1999999999999993</v>
      </c>
      <c r="O129" s="113"/>
      <c r="P129" s="115"/>
    </row>
    <row r="130" spans="1:26" ht="12.75" customHeight="1" x14ac:dyDescent="0.2">
      <c r="A130" s="267"/>
      <c r="B130" s="249"/>
      <c r="C130" s="249"/>
      <c r="D130" s="291"/>
      <c r="E130" s="264"/>
      <c r="F130" s="272"/>
      <c r="G130" s="274"/>
      <c r="H130" s="133" t="s">
        <v>42</v>
      </c>
      <c r="I130" s="141">
        <v>0</v>
      </c>
      <c r="J130" s="103">
        <v>0</v>
      </c>
      <c r="K130" s="103"/>
      <c r="L130" s="118">
        <v>0</v>
      </c>
      <c r="M130" s="102">
        <v>9.1999999999999993</v>
      </c>
      <c r="N130" s="103">
        <v>9.1999999999999993</v>
      </c>
      <c r="O130" s="103"/>
      <c r="P130" s="119">
        <v>0</v>
      </c>
    </row>
    <row r="131" spans="1:26" ht="12.75" customHeight="1" x14ac:dyDescent="0.2">
      <c r="A131" s="266" t="s">
        <v>38</v>
      </c>
      <c r="B131" s="265" t="s">
        <v>30</v>
      </c>
      <c r="C131" s="269" t="s">
        <v>176</v>
      </c>
      <c r="D131" s="311" t="s">
        <v>177</v>
      </c>
      <c r="E131" s="280"/>
      <c r="F131" s="271" t="s">
        <v>30</v>
      </c>
      <c r="G131" s="273"/>
      <c r="H131" s="139" t="s">
        <v>17</v>
      </c>
      <c r="I131" s="140"/>
      <c r="J131" s="113"/>
      <c r="K131" s="113"/>
      <c r="L131" s="114"/>
      <c r="M131" s="112">
        <v>2</v>
      </c>
      <c r="N131" s="113">
        <v>2</v>
      </c>
      <c r="O131" s="113"/>
      <c r="P131" s="115"/>
    </row>
    <row r="132" spans="1:26" ht="12.75" customHeight="1" x14ac:dyDescent="0.2">
      <c r="A132" s="267"/>
      <c r="B132" s="249"/>
      <c r="C132" s="249"/>
      <c r="D132" s="291"/>
      <c r="E132" s="264"/>
      <c r="F132" s="272"/>
      <c r="G132" s="274"/>
      <c r="H132" s="133" t="s">
        <v>42</v>
      </c>
      <c r="I132" s="141">
        <v>0</v>
      </c>
      <c r="J132" s="103">
        <v>0</v>
      </c>
      <c r="K132" s="103"/>
      <c r="L132" s="118">
        <v>0</v>
      </c>
      <c r="M132" s="102">
        <v>2</v>
      </c>
      <c r="N132" s="103">
        <v>2</v>
      </c>
      <c r="O132" s="103"/>
      <c r="P132" s="119">
        <v>0</v>
      </c>
    </row>
    <row r="133" spans="1:26" ht="12.75" customHeight="1" x14ac:dyDescent="0.2">
      <c r="A133" s="266" t="s">
        <v>38</v>
      </c>
      <c r="B133" s="265" t="s">
        <v>30</v>
      </c>
      <c r="C133" s="269" t="s">
        <v>178</v>
      </c>
      <c r="D133" s="311" t="s">
        <v>179</v>
      </c>
      <c r="E133" s="280"/>
      <c r="F133" s="271" t="s">
        <v>30</v>
      </c>
      <c r="G133" s="273"/>
      <c r="H133" s="139" t="s">
        <v>17</v>
      </c>
      <c r="I133" s="140"/>
      <c r="J133" s="113"/>
      <c r="K133" s="113"/>
      <c r="L133" s="114"/>
      <c r="M133" s="112">
        <v>1.5</v>
      </c>
      <c r="N133" s="113">
        <v>1.5</v>
      </c>
      <c r="O133" s="113"/>
      <c r="P133" s="115"/>
    </row>
    <row r="134" spans="1:26" ht="12.75" customHeight="1" x14ac:dyDescent="0.2">
      <c r="A134" s="267"/>
      <c r="B134" s="249"/>
      <c r="C134" s="249"/>
      <c r="D134" s="291"/>
      <c r="E134" s="264"/>
      <c r="F134" s="272"/>
      <c r="G134" s="274"/>
      <c r="H134" s="133" t="s">
        <v>42</v>
      </c>
      <c r="I134" s="141">
        <v>0</v>
      </c>
      <c r="J134" s="103">
        <v>0</v>
      </c>
      <c r="K134" s="103"/>
      <c r="L134" s="118">
        <v>0</v>
      </c>
      <c r="M134" s="102">
        <v>1.5</v>
      </c>
      <c r="N134" s="103">
        <v>1.5</v>
      </c>
      <c r="O134" s="103"/>
      <c r="P134" s="119">
        <v>0</v>
      </c>
    </row>
    <row r="135" spans="1:26" ht="12.75" customHeight="1" x14ac:dyDescent="0.2">
      <c r="A135" s="266" t="s">
        <v>38</v>
      </c>
      <c r="B135" s="265" t="s">
        <v>30</v>
      </c>
      <c r="C135" s="269" t="s">
        <v>180</v>
      </c>
      <c r="D135" s="173" t="s">
        <v>181</v>
      </c>
      <c r="E135" s="288"/>
      <c r="F135" s="288"/>
      <c r="G135" s="277"/>
      <c r="H135" s="174" t="s">
        <v>17</v>
      </c>
      <c r="I135" s="175"/>
      <c r="J135" s="176"/>
      <c r="K135" s="176"/>
      <c r="L135" s="177"/>
      <c r="M135" s="178">
        <v>2</v>
      </c>
      <c r="N135" s="179">
        <v>2</v>
      </c>
      <c r="O135" s="180"/>
      <c r="P135" s="181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</row>
    <row r="136" spans="1:26" ht="12.75" customHeight="1" x14ac:dyDescent="0.2">
      <c r="A136" s="267"/>
      <c r="B136" s="249"/>
      <c r="C136" s="249"/>
      <c r="D136" s="182"/>
      <c r="E136" s="272"/>
      <c r="F136" s="272"/>
      <c r="G136" s="274"/>
      <c r="H136" s="183" t="s">
        <v>42</v>
      </c>
      <c r="I136" s="102"/>
      <c r="J136" s="103"/>
      <c r="K136" s="103"/>
      <c r="L136" s="184"/>
      <c r="M136" s="102"/>
      <c r="N136" s="103"/>
      <c r="O136" s="103"/>
      <c r="P136" s="119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</row>
    <row r="137" spans="1:26" ht="12.75" customHeight="1" x14ac:dyDescent="0.2">
      <c r="A137" s="266" t="s">
        <v>38</v>
      </c>
      <c r="B137" s="265" t="s">
        <v>30</v>
      </c>
      <c r="C137" s="269" t="s">
        <v>182</v>
      </c>
      <c r="D137" s="311" t="s">
        <v>183</v>
      </c>
      <c r="E137" s="312"/>
      <c r="F137" s="271" t="s">
        <v>30</v>
      </c>
      <c r="G137" s="273"/>
      <c r="H137" s="158" t="s">
        <v>17</v>
      </c>
      <c r="I137" s="159"/>
      <c r="J137" s="160"/>
      <c r="K137" s="160"/>
      <c r="L137" s="161">
        <v>0</v>
      </c>
      <c r="M137" s="162">
        <v>36.15</v>
      </c>
      <c r="N137" s="160">
        <v>36.200000000000003</v>
      </c>
      <c r="O137" s="160"/>
      <c r="P137" s="163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</row>
    <row r="138" spans="1:26" ht="12.75" customHeight="1" x14ac:dyDescent="0.2">
      <c r="A138" s="267"/>
      <c r="B138" s="249"/>
      <c r="C138" s="249"/>
      <c r="D138" s="291"/>
      <c r="E138" s="272"/>
      <c r="F138" s="272"/>
      <c r="G138" s="274"/>
      <c r="H138" s="133" t="s">
        <v>42</v>
      </c>
      <c r="I138" s="141">
        <v>0</v>
      </c>
      <c r="J138" s="103">
        <v>0</v>
      </c>
      <c r="K138" s="103"/>
      <c r="L138" s="118">
        <v>0</v>
      </c>
      <c r="M138" s="102">
        <v>36.15</v>
      </c>
      <c r="N138" s="103">
        <v>36.200000000000003</v>
      </c>
      <c r="O138" s="103"/>
      <c r="P138" s="119">
        <v>0</v>
      </c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</row>
    <row r="139" spans="1:26" ht="12.75" customHeight="1" x14ac:dyDescent="0.2">
      <c r="A139" s="266" t="s">
        <v>38</v>
      </c>
      <c r="B139" s="265" t="s">
        <v>30</v>
      </c>
      <c r="C139" s="269" t="s">
        <v>184</v>
      </c>
      <c r="D139" s="311" t="s">
        <v>185</v>
      </c>
      <c r="E139" s="280"/>
      <c r="F139" s="271" t="s">
        <v>30</v>
      </c>
      <c r="G139" s="273"/>
      <c r="H139" s="139" t="s">
        <v>17</v>
      </c>
      <c r="I139" s="140"/>
      <c r="J139" s="113"/>
      <c r="K139" s="113"/>
      <c r="L139" s="114"/>
      <c r="M139" s="112">
        <v>10</v>
      </c>
      <c r="N139" s="113">
        <v>10</v>
      </c>
      <c r="O139" s="113"/>
      <c r="P139" s="115"/>
    </row>
    <row r="140" spans="1:26" ht="12.75" customHeight="1" x14ac:dyDescent="0.2">
      <c r="A140" s="267"/>
      <c r="B140" s="249"/>
      <c r="C140" s="249"/>
      <c r="D140" s="291"/>
      <c r="E140" s="264"/>
      <c r="F140" s="272"/>
      <c r="G140" s="274"/>
      <c r="H140" s="133" t="s">
        <v>42</v>
      </c>
      <c r="I140" s="141">
        <v>0</v>
      </c>
      <c r="J140" s="103">
        <v>0</v>
      </c>
      <c r="K140" s="103"/>
      <c r="L140" s="118">
        <v>0</v>
      </c>
      <c r="M140" s="102">
        <v>10</v>
      </c>
      <c r="N140" s="103">
        <v>10</v>
      </c>
      <c r="O140" s="103"/>
      <c r="P140" s="119">
        <v>0</v>
      </c>
    </row>
    <row r="141" spans="1:26" ht="15.75" customHeight="1" x14ac:dyDescent="0.2">
      <c r="A141" s="106" t="s">
        <v>30</v>
      </c>
      <c r="B141" s="107" t="s">
        <v>38</v>
      </c>
      <c r="C141" s="293" t="s">
        <v>43</v>
      </c>
      <c r="D141" s="243"/>
      <c r="E141" s="243"/>
      <c r="F141" s="243"/>
      <c r="G141" s="243"/>
      <c r="H141" s="244"/>
      <c r="I141" s="185">
        <f t="shared" ref="I141:I142" si="13">J141+L141</f>
        <v>1455.25</v>
      </c>
      <c r="J141" s="186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86">
        <f t="shared" si="14"/>
        <v>0</v>
      </c>
      <c r="L141" s="186">
        <f t="shared" si="14"/>
        <v>0</v>
      </c>
      <c r="M141" s="185">
        <f t="shared" ref="M141:M142" si="15">N141+P141</f>
        <v>1915.4199999999998</v>
      </c>
      <c r="N141" s="186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86">
        <f t="shared" si="16"/>
        <v>0</v>
      </c>
      <c r="P141" s="186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87" t="s">
        <v>30</v>
      </c>
      <c r="B142" s="188" t="s">
        <v>38</v>
      </c>
      <c r="C142" s="310" t="s">
        <v>186</v>
      </c>
      <c r="D142" s="243"/>
      <c r="E142" s="243"/>
      <c r="F142" s="243"/>
      <c r="G142" s="243"/>
      <c r="H142" s="244"/>
      <c r="I142" s="189">
        <f t="shared" si="13"/>
        <v>13209.05</v>
      </c>
      <c r="J142" s="190">
        <f>J141+J42+J36+J32+J26</f>
        <v>13209.05</v>
      </c>
      <c r="K142" s="190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90">
        <f t="shared" si="17"/>
        <v>0</v>
      </c>
      <c r="M142" s="189">
        <f t="shared" si="15"/>
        <v>14182.619999999997</v>
      </c>
      <c r="N142" s="190">
        <f t="shared" ref="N142:P142" si="18">N141+N42+N36+N32+N26</f>
        <v>14019.819999999998</v>
      </c>
      <c r="O142" s="190">
        <f t="shared" si="18"/>
        <v>8823.2000000000025</v>
      </c>
      <c r="P142" s="190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dcterms:created xsi:type="dcterms:W3CDTF">2018-04-06T05:39:45Z</dcterms:created>
  <dcterms:modified xsi:type="dcterms:W3CDTF">2019-05-07T05:29:59Z</dcterms:modified>
</cp:coreProperties>
</file>