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DISKAS_D\dokumentai\2024\Sprendimai\Darbui\"/>
    </mc:Choice>
  </mc:AlternateContent>
  <xr:revisionPtr revIDLastSave="0" documentId="8_{22E3B4A1-04DF-4707-90B0-CEADD85690A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lanas" sheetId="2" r:id="rId1"/>
  </sheets>
  <definedNames>
    <definedName name="_xlnm.Print_Titles" localSheetId="0">Planas!$6:$8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2" l="1"/>
  <c r="G16" i="2"/>
  <c r="H16" i="2"/>
  <c r="F20" i="2"/>
  <c r="G20" i="2"/>
  <c r="H20" i="2"/>
  <c r="F33" i="2"/>
  <c r="G33" i="2"/>
  <c r="H33" i="2"/>
  <c r="F40" i="2"/>
  <c r="F39" i="2" s="1"/>
  <c r="G40" i="2"/>
  <c r="G39" i="2" s="1"/>
  <c r="H40" i="2"/>
  <c r="H39" i="2" s="1"/>
  <c r="F43" i="2"/>
  <c r="F42" i="2" s="1"/>
  <c r="G43" i="2"/>
  <c r="G42" i="2" s="1"/>
  <c r="H43" i="2"/>
  <c r="H42" i="2" s="1"/>
  <c r="F48" i="2"/>
  <c r="F47" i="2" s="1"/>
  <c r="G48" i="2"/>
  <c r="G47" i="2" s="1"/>
  <c r="H48" i="2"/>
  <c r="H47" i="2" s="1"/>
  <c r="F55" i="2"/>
  <c r="F54" i="2" s="1"/>
  <c r="G55" i="2"/>
  <c r="G54" i="2" s="1"/>
  <c r="H55" i="2"/>
  <c r="H54" i="2" s="1"/>
  <c r="F59" i="2"/>
  <c r="F58" i="2" s="1"/>
  <c r="G59" i="2"/>
  <c r="G58" i="2" s="1"/>
  <c r="H59" i="2"/>
  <c r="H58" i="2" s="1"/>
  <c r="F65" i="2"/>
  <c r="F64" i="2" s="1"/>
  <c r="F63" i="2" s="1"/>
  <c r="G65" i="2"/>
  <c r="G64" i="2" s="1"/>
  <c r="G63" i="2" s="1"/>
  <c r="H65" i="2"/>
  <c r="H64" i="2" s="1"/>
  <c r="H63" i="2" s="1"/>
  <c r="F69" i="2"/>
  <c r="F68" i="2" s="1"/>
  <c r="G69" i="2"/>
  <c r="G68" i="2" s="1"/>
  <c r="H69" i="2"/>
  <c r="H68" i="2" s="1"/>
  <c r="F73" i="2"/>
  <c r="F72" i="2" s="1"/>
  <c r="G73" i="2"/>
  <c r="H73" i="2"/>
  <c r="F77" i="2"/>
  <c r="G77" i="2"/>
  <c r="H77" i="2"/>
  <c r="F80" i="2"/>
  <c r="F79" i="2" s="1"/>
  <c r="G80" i="2"/>
  <c r="G79" i="2" s="1"/>
  <c r="H80" i="2"/>
  <c r="H79" i="2" s="1"/>
  <c r="C86" i="2"/>
  <c r="C94" i="2" s="1"/>
  <c r="D86" i="2"/>
  <c r="D94" i="2" s="1"/>
  <c r="E86" i="2"/>
  <c r="E94" i="2" s="1"/>
  <c r="H11" i="2" l="1"/>
  <c r="H10" i="2" s="1"/>
  <c r="H72" i="2"/>
  <c r="G11" i="2"/>
  <c r="G10" i="2" s="1"/>
  <c r="G72" i="2"/>
  <c r="F11" i="2"/>
  <c r="F10" i="2" s="1"/>
  <c r="F53" i="2"/>
  <c r="H53" i="2"/>
  <c r="H9" i="2" s="1"/>
  <c r="G53" i="2"/>
  <c r="G9" i="2" s="1"/>
  <c r="F9" i="2" l="1"/>
</calcChain>
</file>

<file path=xl/sharedStrings.xml><?xml version="1.0" encoding="utf-8"?>
<sst xmlns="http://schemas.openxmlformats.org/spreadsheetml/2006/main" count="721" uniqueCount="294">
  <si>
    <t>Šakių rajono savivaldybės 2024–2026 metų strateginis veiklos planas</t>
  </si>
  <si>
    <t>Kodas</t>
  </si>
  <si>
    <t>Vykdytojas</t>
  </si>
  <si>
    <t>Atsakingas (-i) asmuo (-ys)</t>
  </si>
  <si>
    <t>Papildomas (-i) požymis (-iai)</t>
  </si>
  <si>
    <t>2024 metų asignavimai ir kitos lėšos</t>
  </si>
  <si>
    <t>2025 metų asignavimai ir kitos lėšos</t>
  </si>
  <si>
    <t>2026 metų asignavimai ir kitos lėšos</t>
  </si>
  <si>
    <t>Poveikio /Rezultato /Produkto /Veiklos efektyvumo</t>
  </si>
  <si>
    <t>Rodiklis</t>
  </si>
  <si>
    <t>Mato vnt.</t>
  </si>
  <si>
    <t>Planas</t>
  </si>
  <si>
    <t>2024</t>
  </si>
  <si>
    <t>2025</t>
  </si>
  <si>
    <t>2026</t>
  </si>
  <si>
    <t>01</t>
  </si>
  <si>
    <t>Mokymosi visą gyvenimą, jaunimo ir sporto programa</t>
  </si>
  <si>
    <t>Švietimo, kultūros ir sporto skyrius</t>
  </si>
  <si>
    <t>Darius Aštrauskas; Ingrida Kasparavičienė</t>
  </si>
  <si>
    <t>01.01.</t>
  </si>
  <si>
    <t>Tikslas. Švietimo kokybės gerinimas</t>
  </si>
  <si>
    <t>Darius Aštrauskas</t>
  </si>
  <si>
    <t>Visuomenės pasitenkinimas teikiamomis švietimo paslaugomis, procentais</t>
  </si>
  <si>
    <t>proc.</t>
  </si>
  <si>
    <t>60,00</t>
  </si>
  <si>
    <t>01.01.01</t>
  </si>
  <si>
    <t>Uždavinys. Kompleksiškai modernizuoti, renovuoti švietimo įstaigų mokymo (si) ir ugdymo (si) aplinką ir materialinę bazę (vaikų ir jaunimo ugdymo organizavimas)</t>
  </si>
  <si>
    <t>T</t>
  </si>
  <si>
    <t>Modernizuotų švietimo įstaigų skaičius</t>
  </si>
  <si>
    <t>vnt.</t>
  </si>
  <si>
    <t>2,00</t>
  </si>
  <si>
    <t>01.01.01.01.</t>
  </si>
  <si>
    <t>Priemonė. Atnaujinti įrangą brandos egzaminų vykdymui švietimo įstaigose</t>
  </si>
  <si>
    <t>Gintaras  Demenius</t>
  </si>
  <si>
    <t>TP</t>
  </si>
  <si>
    <t>Gaunamų iš Švietimo ir mokslo ministerijos priemonių skaičius</t>
  </si>
  <si>
    <t>100,00</t>
  </si>
  <si>
    <t>01.01.01.02</t>
  </si>
  <si>
    <t>Priemonė. Atnaujinti mokyklinį transportą</t>
  </si>
  <si>
    <t>Įsigytų transporto priemonių skaičius</t>
  </si>
  <si>
    <t>1,00</t>
  </si>
  <si>
    <t>01.01.01.03.</t>
  </si>
  <si>
    <t>Priemonė. Mokymo reikmėms skirtų lėšų naudojimo programa</t>
  </si>
  <si>
    <t>Gelgaudiškio pagrindinė mokykla; Griškabūdžio gimnazija; Kidulių pagrindinė mokykla; Lukšių Vinco Grybo gimnazija; Sintautų pagrindinė mokykla; Šakių „Varpo” mokykla; Gelgaudiškio ,,Šaltinio” specialiojo ugdymo centras; Šakių rajono meno mokykla; Šakių rajono jaunimo kūrybos ir sporto centras; Šakių „Žiburio” gimnazija; Kudirkos Naumiesčio Vinco Kudirkos gimnazija; Šakių rajono Švietimo pagalbos tarnyba; Panemunių mokykla-daugiafunkcis centras; Šakių ikimokyklinio ugdymo mokykla "Maži žingsneliai"</t>
  </si>
  <si>
    <t>Mokinio krepšelį naudojančių įstaigų skaičius</t>
  </si>
  <si>
    <t>14,00</t>
  </si>
  <si>
    <t>01.01.01.03</t>
  </si>
  <si>
    <t>Priemonė. Mokymo reikmėms skirtų lėšų naudojimo programa valdoma administracijoje</t>
  </si>
  <si>
    <t>Administracines lėšas naudojančių įstaigų skaičius</t>
  </si>
  <si>
    <t>01.01.01.04.</t>
  </si>
  <si>
    <t>Priemonė. Ugdymo aplinkos išlaikymo programa</t>
  </si>
  <si>
    <t>Švietimo įstaigų, naudojančių ūkines lėšas skaičius</t>
  </si>
  <si>
    <t>Programos lėšų naudotojų skaičius</t>
  </si>
  <si>
    <t>01.01.01.05.</t>
  </si>
  <si>
    <t>Priemonė. Mokinių pavėžėjimo programa</t>
  </si>
  <si>
    <t>Mokinių, pavežamų maršrutiniu transportu, skaičius</t>
  </si>
  <si>
    <t>325,00</t>
  </si>
  <si>
    <t>01.01.01.06.</t>
  </si>
  <si>
    <t>Priemonė. Mokinius vežančių mokyklų autobusų išlaikymo programa</t>
  </si>
  <si>
    <t>Mokinius vežančių mokyklų ir seniūnijų autobusų skaičius</t>
  </si>
  <si>
    <t>30,00</t>
  </si>
  <si>
    <t>01.01.01.08.</t>
  </si>
  <si>
    <t>Priemonė. Renginių (olimpiadų, konkursų, viktorinų, peržiūrų, švenčių, festivalių, vasaros poilsio) organizavimo, mokinių ir darbuotojų skatinimo programos</t>
  </si>
  <si>
    <t>Organizuojamų renginių skaičius</t>
  </si>
  <si>
    <t>50,00</t>
  </si>
  <si>
    <t>Premija apdovanotų mokytojų skaičius</t>
  </si>
  <si>
    <t>4,00</t>
  </si>
  <si>
    <t>Skirtų premijų šimtukininkams skaičius</t>
  </si>
  <si>
    <t>9,00</t>
  </si>
  <si>
    <t>01.01.01.10.</t>
  </si>
  <si>
    <t>Priemonė. Biudžetinių įstaigų pajamų programa</t>
  </si>
  <si>
    <t>Biudžetinių įstaigų skaičius</t>
  </si>
  <si>
    <t>01.01.01.11.</t>
  </si>
  <si>
    <t>Priemonė: Vaikų vasaros stovyklų programa</t>
  </si>
  <si>
    <t>BĮ Šakių rajono savivaldybės viešoji biblioteka; BĮ Zanavykų muziejus; BĮ Šakių kultūros centras; Šakių rajono jaunimo kūrybos ir sporto centras</t>
  </si>
  <si>
    <t>Gintaras  Demenius; Ingrida Kasparavičienė</t>
  </si>
  <si>
    <t>Mokiniams organizuotų stovyklų skaičius</t>
  </si>
  <si>
    <t>13,00</t>
  </si>
  <si>
    <t>01.01.01.18</t>
  </si>
  <si>
    <t>Priemonė. Įsteigti švietimo pagalbos specialistų pareigybes</t>
  </si>
  <si>
    <t>Švietimo įstaigų, kurioms skirti švietimo pagalbos specialistai, etatai</t>
  </si>
  <si>
    <t>01.01.01.19.</t>
  </si>
  <si>
    <t>Priemonė. Optimizuoti pedagogų skaičių ugdymo įstaigose.</t>
  </si>
  <si>
    <t>Pedagogų skaičius</t>
  </si>
  <si>
    <t>5,00</t>
  </si>
  <si>
    <t>01.01.01.22.</t>
  </si>
  <si>
    <t>Priemonė. Mokinius vežančių Griškabūdžio seniūnijos autobusų išlaikymo programa</t>
  </si>
  <si>
    <t>Griškabūdžio seniūnija</t>
  </si>
  <si>
    <t>Mokinių, pavežamų seniūnijos autobusu, skaičius</t>
  </si>
  <si>
    <t>19,00</t>
  </si>
  <si>
    <t>01.01.01.23.</t>
  </si>
  <si>
    <t>Priemonė. Mokinius vežančių Kriūkų seniūnijos autobusų išlaikymo programa</t>
  </si>
  <si>
    <t>Kriūkų seniūnija</t>
  </si>
  <si>
    <t>12,00</t>
  </si>
  <si>
    <t>01.01.01.24.</t>
  </si>
  <si>
    <t>Priemonė. Mokinius vežančių Kudirkos Naumiesčio seniūnijos autobusų išlaikymo programa</t>
  </si>
  <si>
    <t>Kudirkos Naumiesčio seniūnija</t>
  </si>
  <si>
    <t>40,00</t>
  </si>
  <si>
    <t>01.01.01.25.</t>
  </si>
  <si>
    <t>Priemonė. Mokinius vežančių Lekėčių seniūnijos autobusų išlaikymo programa</t>
  </si>
  <si>
    <t>Lekėčių seniūnija</t>
  </si>
  <si>
    <t>24,00</t>
  </si>
  <si>
    <t>01.01.01.27.</t>
  </si>
  <si>
    <t>Priemonė. Dalyvauti elektroninio mokinio pažymėjimo programoje</t>
  </si>
  <si>
    <t>Programoje dalyvaujančių švietimo įstaigų skaičius</t>
  </si>
  <si>
    <t>01.01.01.28.</t>
  </si>
  <si>
    <t>Priemonė. Įgyvendinti STEAM programą</t>
  </si>
  <si>
    <t>Projekte dalyvaujančių įstaigų skaičius</t>
  </si>
  <si>
    <t>11,00</t>
  </si>
  <si>
    <t>01.01.02.</t>
  </si>
  <si>
    <t>Uždavinys. Tobulinti pedagoginio personalo klvalifikacijos kėlimą ir persikvalifikavimo galimybes.</t>
  </si>
  <si>
    <t>Pakėlusių kvalifikaciją pedagogų skaičius</t>
  </si>
  <si>
    <t>120,00</t>
  </si>
  <si>
    <t>01.01.02.01.</t>
  </si>
  <si>
    <t>Priemonė. Organizuoti kvalifikacijos kėlimo kursus švietimo įstaigų vadovams, pavaduotojams, dakykų mokytojams, mokytojams, dirbantiems neformaliojo švietimo srityje</t>
  </si>
  <si>
    <t>Suorganizuotų kvalifikacijos kėlimo kursų skaičius</t>
  </si>
  <si>
    <t>01.01.02.02.</t>
  </si>
  <si>
    <t>Priemonė. Mokytojų perkvalifikavimo programa</t>
  </si>
  <si>
    <t>Perkvalifikuojamų specialistų skaičius</t>
  </si>
  <si>
    <t>01.01.02.03.</t>
  </si>
  <si>
    <t>Priemonė. Įgyvendinti projektą: „Tvarumas ikimokykliniame ugdyme“</t>
  </si>
  <si>
    <t>Šakių ikimokyklinio ugdymo mokykla "Maži žingsneliai"</t>
  </si>
  <si>
    <t>Lina Viliūšienė</t>
  </si>
  <si>
    <t>0,00</t>
  </si>
  <si>
    <t>01.01.02.04.</t>
  </si>
  <si>
    <t>Priemonė. Įgyvendinti projektą: „Mokomės, mokome ir dalijamės“</t>
  </si>
  <si>
    <t>Šakių rajono Švietimo pagalbos tarnyba</t>
  </si>
  <si>
    <t>Diana Jazukevičienė</t>
  </si>
  <si>
    <t>01.01.02.05.</t>
  </si>
  <si>
    <t>Priemonė. Įgyvendinti projektą: „Gimnazijos tobulinimas per mokytojų kompetencijų plėtrą“</t>
  </si>
  <si>
    <t>Kudirkos Naumiesčio Vinco Kudirkos gimnazija</t>
  </si>
  <si>
    <t>Romualdas Vadluga</t>
  </si>
  <si>
    <t>01.02</t>
  </si>
  <si>
    <t>Tikslas. Švietimo prieinamumas ir paslaugų įvairovė</t>
  </si>
  <si>
    <t>Visuomenės pasitenkinimas švietimo paslaugų prieinamumu ir įvairove, procentais</t>
  </si>
  <si>
    <t>01.02.02.</t>
  </si>
  <si>
    <t>Uždavinys. Stiprinti kultūros, sporto ir švietimo įstaigų galimybes teikti formalaus ir neformalaus ugdymo paslaugas.</t>
  </si>
  <si>
    <t>Programų skaičius</t>
  </si>
  <si>
    <t>21,00</t>
  </si>
  <si>
    <t>01.02.02.02.</t>
  </si>
  <si>
    <t>Priemonė. Neformaliojo vaikų švietimo programa</t>
  </si>
  <si>
    <t>Neformaliojo ugdymo programų skaičius</t>
  </si>
  <si>
    <t>01.03.</t>
  </si>
  <si>
    <t>Tikslas. Suaugusiųjų mokymo (si) sistemos, sąlygų ir paskatų plėtojimas</t>
  </si>
  <si>
    <t>Besimokančių suaugusiųjų žmonių dalis procentais</t>
  </si>
  <si>
    <t>90,00</t>
  </si>
  <si>
    <t>01.03.02.</t>
  </si>
  <si>
    <t>Uždavinys. Didinti neformaliojo švietimo prieinamumą ir galimybes</t>
  </si>
  <si>
    <t>01.03.02.01.</t>
  </si>
  <si>
    <t>Priemonė. Vykdyti Trečiojo amžiaus universiteto veiklą</t>
  </si>
  <si>
    <t>Veikiančių fakultetų skaičius</t>
  </si>
  <si>
    <t>6,00</t>
  </si>
  <si>
    <t>01.03.02.02</t>
  </si>
  <si>
    <t>Priemonė. Vykdyti suaugusiųjų asmenų, atvykusių iš Ukrainos, lietuvių kalbos mokymo programą</t>
  </si>
  <si>
    <t>Ingrida Kasparavičienė</t>
  </si>
  <si>
    <t>Programoje dalyvaujančių asmenų skaičius</t>
  </si>
  <si>
    <t>10,00</t>
  </si>
  <si>
    <t>01.03.02.03.</t>
  </si>
  <si>
    <t>Priemonė. Vykdyti neformaliojo suaugusiųjų švietimo ir tęstinio mokymosi 2022–2025 m. veiksmų planą</t>
  </si>
  <si>
    <t>Projektų skaičius</t>
  </si>
  <si>
    <t>01.04.</t>
  </si>
  <si>
    <t>Tikslas. Sveiko gyvenimo būdo ir sporto propogavimas</t>
  </si>
  <si>
    <t>Besilaikančiųjų sveiko gyvenimo būdo dalis</t>
  </si>
  <si>
    <t>67,00</t>
  </si>
  <si>
    <t>01.04.01.</t>
  </si>
  <si>
    <t>Uždavinys. Skatinti sporto klubų ir masinių sportinių renginių veiklas</t>
  </si>
  <si>
    <t>184,00</t>
  </si>
  <si>
    <t>01.04.01.01.</t>
  </si>
  <si>
    <t>Priemonė. VšĮ Šakių krepšinio klubo finansavimo programa</t>
  </si>
  <si>
    <t>NKL varžybų skaičius</t>
  </si>
  <si>
    <t>01.04.01.02.</t>
  </si>
  <si>
    <t>Priemonė. Sporto klubų finansavimo programa.</t>
  </si>
  <si>
    <t>Sporto klubų pateiktų projektų skaičius</t>
  </si>
  <si>
    <t>01.04.01.03.</t>
  </si>
  <si>
    <t>Priemonė. Sveikatingumo ir sporto paslaugų programa.</t>
  </si>
  <si>
    <t>Sportinių renginių skaičius</t>
  </si>
  <si>
    <t>01.04.01.05.</t>
  </si>
  <si>
    <t>Priemonė. Organizuoti „3 prieš 3“ turnyrą</t>
  </si>
  <si>
    <t>Renginių skaičius</t>
  </si>
  <si>
    <t>01.05.</t>
  </si>
  <si>
    <t>Tikslas. Jaunimo politikos įgyvendinimas</t>
  </si>
  <si>
    <t>Jaunimo reikalų koordinatorė</t>
  </si>
  <si>
    <t>Danutė Jurgutienė</t>
  </si>
  <si>
    <t>Jaunimo iniciatyvų projektuose ir savanorystės programose dalyvaujančio jaunimo dalis</t>
  </si>
  <si>
    <t>01.05.01.</t>
  </si>
  <si>
    <t>Uždavinys. Skatinti ir palaikyti jaunimo iniciatyvas.</t>
  </si>
  <si>
    <t>01.05.01.01</t>
  </si>
  <si>
    <t>Priemonė. Skatinti ir palaikyti jaunimo iniciatyvas</t>
  </si>
  <si>
    <t>Projektų, skirtų jaunimo iniciatyvų skatinimui, jaunimo mokymams ir gerosios patirties sklaidai, skaičius</t>
  </si>
  <si>
    <t>15,00</t>
  </si>
  <si>
    <t>Jaunimui skirtų premijų skaičius</t>
  </si>
  <si>
    <t>8,00</t>
  </si>
  <si>
    <t>01.05.01.02.</t>
  </si>
  <si>
    <t>Priemonė. Skirti socialines stipendijas jaunimui</t>
  </si>
  <si>
    <t>Skirtų socialinių stipendijų jaunimui skaičius</t>
  </si>
  <si>
    <t>01.05.02.</t>
  </si>
  <si>
    <t>Uždavinys. Teikti atvirojo darbo su jaunimu bei mobiliojo darbo su jaunimu paslaugas</t>
  </si>
  <si>
    <t>Teikiamų paslaugų skaičius</t>
  </si>
  <si>
    <t>01.05.02.01.</t>
  </si>
  <si>
    <t>Priemonė. Užtikrinti atvirojo darbo su jaunimu ir mobiliojo darbo su jaunimu teikiamų paslaugų įvairovę ir kokybę</t>
  </si>
  <si>
    <t>BĮ Šakių kultūros centras; BĮ Socialinių paslaugų centras; BĮ Šakių rajono savivaldybės viešoji biblioteka</t>
  </si>
  <si>
    <t>Komandų, vykdančių mobilųjį darbą su jaunimu</t>
  </si>
  <si>
    <t>Vietovių, kuriose vykdomas mobilusis darbas su jaunimu</t>
  </si>
  <si>
    <t>3,00</t>
  </si>
  <si>
    <t>Veikiančių atvirųjų jaunimo erdvių skaičius</t>
  </si>
  <si>
    <t>Veikiančių atvirųjų jaunimo centrų skaičius</t>
  </si>
  <si>
    <t>01.06.</t>
  </si>
  <si>
    <t>Tikslas. Socialinių paslaugų aprėpties didinimas.</t>
  </si>
  <si>
    <t>Tarpinstitucinio bendradarbiavimo koordinatorius</t>
  </si>
  <si>
    <t>Aušra Pavydienė</t>
  </si>
  <si>
    <t>Naujai  gavusių socialines paslaugas asmenų skaičius</t>
  </si>
  <si>
    <t>01.06.01.</t>
  </si>
  <si>
    <t>Uždavinys. Vykdyti tarpinstitucinį bendradarbiavimą teikiant koordinuotą pagalbą vaikui ir šeimai</t>
  </si>
  <si>
    <t>Gavusių koordinuotą pagalbą šeimų skaičius</t>
  </si>
  <si>
    <t>01.06.01.01.</t>
  </si>
  <si>
    <t>Priemonė. Teikti koordinuotą pagalbą vaikui ir šeimai</t>
  </si>
  <si>
    <t>TN</t>
  </si>
  <si>
    <t>Šeimų, gavusių koordinuotai teikiamas paslaugas, skaičius</t>
  </si>
  <si>
    <t>20,00</t>
  </si>
  <si>
    <t>Vaikų, gavusių paskirtas minimalios ar vidutinės priežiūros priemones, skaičius</t>
  </si>
  <si>
    <t>Vaikų, gavusių paskirtą privalomą ikimokyklinį ugdymą, skaičius</t>
  </si>
  <si>
    <t>01.07.</t>
  </si>
  <si>
    <t>Tikslas. Efektyvaus viešojo valdymo sistemos sukūrimas.</t>
  </si>
  <si>
    <t>Įdiegtų  išmaniųjų sistemų aprėptis procentais</t>
  </si>
  <si>
    <t>01.07.01.</t>
  </si>
  <si>
    <t>Uždavinys.Sukurti aukšta kvalifikacija ir darbo rezultatais paremtą darbuotojų skatinimo programą</t>
  </si>
  <si>
    <t>Jaunimo reikalų koordinatorė; Švietimo, kultūros ir sporto skyrius</t>
  </si>
  <si>
    <t>Kvalifikuotų specialistų skaičius</t>
  </si>
  <si>
    <t>01.07.01.01.</t>
  </si>
  <si>
    <t>Priemonė. Vykdyti Šakių rajono savivaldybėje biudžetinių ir viešųjų įstaigų specialistų pritraukimą ir kvalifikacijos tobulinimą</t>
  </si>
  <si>
    <t>Parengtų ir pritrauktų specialistų skaičius</t>
  </si>
  <si>
    <t>01.07.01.02.</t>
  </si>
  <si>
    <t>Priemonė. Iš dalies kompensuoti kelionės išlaidas pedagogams</t>
  </si>
  <si>
    <t>Kompensaciją gavusių pedagogų skaičius</t>
  </si>
  <si>
    <t>162,00</t>
  </si>
  <si>
    <t>01.08.</t>
  </si>
  <si>
    <t>Tikslas. Švietimo įtraukties ir veiksmingumo didinimas, siekiant atitikties asmens ir visuomenės poreikiams.</t>
  </si>
  <si>
    <t>Aukštąjį išsilavinimą turinčių 25–34 metų gyventojų dalis, proc.</t>
  </si>
  <si>
    <t>60,50</t>
  </si>
  <si>
    <t>01.08.01.</t>
  </si>
  <si>
    <t>Uždavinys. Pagerinti  ugdymosi rezultatus ir sumažinti jų atotrūkį.</t>
  </si>
  <si>
    <t>P</t>
  </si>
  <si>
    <t>Vaikų, dalyvaujančių programoje, dalis proc.</t>
  </si>
  <si>
    <t>01.08.01.01.</t>
  </si>
  <si>
    <t>Priemonė. Įgyvendinti „Tūkstantmečio mokyklų“ programą</t>
  </si>
  <si>
    <t>PP</t>
  </si>
  <si>
    <t>Programą įgyvendinančių mokyklų skaičius</t>
  </si>
  <si>
    <t>01.08.01.02.</t>
  </si>
  <si>
    <t>Priemonė. Įgyvendinti vaikų, atvykusių iš Ukrainos, ugdymo ir pavėžėjimo programą</t>
  </si>
  <si>
    <t>Programą įgyvendinančių įstaigų skaičius</t>
  </si>
  <si>
    <t>01.08.01.03.</t>
  </si>
  <si>
    <t>Priemonė. Įgyvendinti informatikos ir technologinės kūrybos mokymo programą</t>
  </si>
  <si>
    <t>Pradinių klasių, dalyvaujančių programoje, komplektų skaičius</t>
  </si>
  <si>
    <t>55,00</t>
  </si>
  <si>
    <t>01.08.02.</t>
  </si>
  <si>
    <t>Uždavinys. Gerinti atitiktį tarp švietimo sistemoje įgyjamų ir darbo rinkoje bei prisitaikyti kintančioje aplinkoje reikalingų kompetencijų.</t>
  </si>
  <si>
    <t>Mokinių (5–12 klasių), gavusių profesinio orientavimo paslaugas, dalis proc.</t>
  </si>
  <si>
    <t>01.08.02.01.</t>
  </si>
  <si>
    <t>Priemonė. Įgyvendinti projektą "Karjeros specialistų tinklo vystymas"</t>
  </si>
  <si>
    <t>Karjeros specialistų etatų skaičius</t>
  </si>
  <si>
    <t>3,10</t>
  </si>
  <si>
    <t>01.09.</t>
  </si>
  <si>
    <t>Tikslas. Ryšių su diaspora stiprinimas.</t>
  </si>
  <si>
    <t>Lietuvos gyventojų dalis, mananti, kad Lietuvos interesų tarptautinėje bendruomenėje įgyvendinimas yra užtikrintas, proc.</t>
  </si>
  <si>
    <t>01.09.01.</t>
  </si>
  <si>
    <t>Uždavinys. Stiprinti diasporos politiką.</t>
  </si>
  <si>
    <t>Užsienio lietuvių, įsitraukusių į Lietuvos gyvenimą ir gerovės joje kūrimą, dalis</t>
  </si>
  <si>
    <t>31,00</t>
  </si>
  <si>
    <t>01.09.01.01.</t>
  </si>
  <si>
    <t>Priemonė. Organizuoti vaikų vasaros stovyklą, įtraukiant diasporos vaikus</t>
  </si>
  <si>
    <t>Lankiusių stovyklą, diasporos vaikams, vaikų skaičius</t>
  </si>
  <si>
    <t>01.09.01.02.</t>
  </si>
  <si>
    <t>Priemonė. Plėsti lituanistinį švietimą</t>
  </si>
  <si>
    <t>Diasporos vaikų, papildomai besimokančių lietuvių kalbos, skaičius</t>
  </si>
  <si>
    <t>1. savivaldybės biudžetas</t>
  </si>
  <si>
    <t>1.1. SB</t>
  </si>
  <si>
    <t>savivaldybės biudžeto lėšos</t>
  </si>
  <si>
    <t>1.10. VB ir kt.</t>
  </si>
  <si>
    <t>VB ir kitos tarptautinės finansinės paramos bei bendrojo finansavimo lėšos (į rajono savivaldybės biudžetą įeinančios ir apskaitomos atskirose sąskaitose)</t>
  </si>
  <si>
    <t>1.2. SB (PĮ; KTP)</t>
  </si>
  <si>
    <t>biudžetinių įstaigų pajamos/įmokos</t>
  </si>
  <si>
    <t>1.3. SB (VB D)</t>
  </si>
  <si>
    <t>valstybės tikslinė dotacija</t>
  </si>
  <si>
    <t>1.7. SB (ES)</t>
  </si>
  <si>
    <t>į rajono savivaldybės biudžetą įeinančios ES paramos lėšos.</t>
  </si>
  <si>
    <t>1.8. SB (VB)</t>
  </si>
  <si>
    <t>į rajono savivaldybės biudžetą įeinančios nacionalinio biudžeto (bendrojo finansavimo, valstybės investicijų programos (VIP) ir  kt.) lėšos.</t>
  </si>
  <si>
    <t>ES</t>
  </si>
  <si>
    <t>2. ES ir kitos tarptautinės finansinės paramos lėšos</t>
  </si>
  <si>
    <t>IŠ VISO programai finansuoti pagal finansavimo šaltinius:</t>
  </si>
  <si>
    <t>Asignavimų ir kitų lėšų pokytis, palyginti su ankstesnių metų patvirtintų asignavimų ir kitų lėšų planu</t>
  </si>
  <si>
    <t>Šakių rajono savivaldybės 2024–2026 metų strateginio veiklos plano</t>
  </si>
  <si>
    <t>Mokymosi visą gyvenimą, jaunimo ir sporto programa Nr. 01</t>
  </si>
  <si>
    <t>1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</si>
</sst>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4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sz val="18"/>
      <color rgb="FF00000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D2F3C3"/>
        <bgColor rgb="FFD2F3C3"/>
      </patternFill>
    </fill>
    <fill>
      <patternFill patternType="solid">
        <fgColor rgb="FFF9F6C1"/>
        <bgColor rgb="FFF9F6C1"/>
      </patternFill>
    </fill>
    <fill>
      <patternFill patternType="solid">
        <fgColor rgb="FFEBEBEB"/>
        <bgColor rgb="FFEBEBEB"/>
      </patternFill>
    </fill>
    <fill>
      <patternFill patternType="solid">
        <fgColor rgb="FFFEDFDF"/>
        <bgColor rgb="FFFEDFDF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Border="0"/>
  </cellStyleXfs>
  <cellXfs count="78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11" xfId="0" applyFont="1" applyBorder="1" applyAlignment="1">
      <alignment horizontal="center" vertical="center" wrapText="1" readingOrder="1"/>
    </xf>
    <xf numFmtId="0" fontId="1" fillId="0" borderId="12" xfId="0" applyFont="1" applyBorder="1" applyAlignment="1">
      <alignment horizontal="center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horizontal="left" vertical="center" wrapText="1" readingOrder="1"/>
      <protection locked="0"/>
    </xf>
    <xf numFmtId="164" fontId="1" fillId="6" borderId="6" xfId="0" applyNumberFormat="1" applyFont="1" applyFill="1" applyBorder="1" applyAlignment="1">
      <alignment horizontal="right" vertical="center" wrapText="1" readingOrder="1"/>
    </xf>
    <xf numFmtId="0" fontId="1" fillId="6" borderId="6" xfId="0" applyFont="1" applyFill="1" applyBorder="1" applyAlignment="1" applyProtection="1">
      <alignment horizontal="center" vertical="center" wrapText="1" readingOrder="1"/>
      <protection locked="0"/>
    </xf>
    <xf numFmtId="0" fontId="1" fillId="6" borderId="6" xfId="0" applyFont="1" applyFill="1" applyBorder="1" applyAlignment="1" applyProtection="1">
      <alignment horizontal="right" vertical="center" wrapText="1" readingOrder="1"/>
      <protection locked="0"/>
    </xf>
    <xf numFmtId="0" fontId="1" fillId="6" borderId="7" xfId="0" applyFont="1" applyFill="1" applyBorder="1" applyAlignment="1" applyProtection="1">
      <alignment horizontal="right" vertical="center" wrapText="1" readingOrder="1"/>
      <protection locked="0"/>
    </xf>
    <xf numFmtId="0" fontId="1" fillId="4" borderId="5" xfId="0" applyFont="1" applyFill="1" applyBorder="1" applyAlignment="1" applyProtection="1">
      <alignment vertical="center" wrapText="1" readingOrder="1"/>
      <protection locked="0"/>
    </xf>
    <xf numFmtId="0" fontId="1" fillId="4" borderId="6" xfId="0" applyFont="1" applyFill="1" applyBorder="1" applyAlignment="1" applyProtection="1">
      <alignment vertical="center" wrapText="1" readingOrder="1"/>
      <protection locked="0"/>
    </xf>
    <xf numFmtId="0" fontId="1" fillId="4" borderId="6" xfId="0" applyFont="1" applyFill="1" applyBorder="1" applyAlignment="1" applyProtection="1">
      <alignment horizontal="left" vertical="center" wrapText="1" readingOrder="1"/>
      <protection locked="0"/>
    </xf>
    <xf numFmtId="164" fontId="1" fillId="4" borderId="6" xfId="0" applyNumberFormat="1" applyFont="1" applyFill="1" applyBorder="1" applyAlignment="1">
      <alignment horizontal="right" vertical="center" wrapText="1" readingOrder="1"/>
    </xf>
    <xf numFmtId="0" fontId="1" fillId="4" borderId="6" xfId="0" applyFont="1" applyFill="1" applyBorder="1" applyAlignment="1" applyProtection="1">
      <alignment horizontal="center" vertical="center" wrapText="1" readingOrder="1"/>
      <protection locked="0"/>
    </xf>
    <xf numFmtId="0" fontId="1" fillId="4" borderId="6" xfId="0" applyFont="1" applyFill="1" applyBorder="1" applyAlignment="1" applyProtection="1">
      <alignment horizontal="right" vertical="center" wrapText="1" readingOrder="1"/>
      <protection locked="0"/>
    </xf>
    <xf numFmtId="0" fontId="1" fillId="4" borderId="7" xfId="0" applyFont="1" applyFill="1" applyBorder="1" applyAlignment="1" applyProtection="1">
      <alignment horizontal="right" vertical="center" wrapText="1" readingOrder="1"/>
      <protection locked="0"/>
    </xf>
    <xf numFmtId="0" fontId="1" fillId="3" borderId="5" xfId="0" applyFont="1" applyFill="1" applyBorder="1" applyAlignment="1" applyProtection="1">
      <alignment vertical="center" wrapText="1" readingOrder="1"/>
      <protection locked="0"/>
    </xf>
    <xf numFmtId="0" fontId="1" fillId="3" borderId="6" xfId="0" applyFont="1" applyFill="1" applyBorder="1" applyAlignment="1" applyProtection="1">
      <alignment vertical="center" wrapText="1" readingOrder="1"/>
      <protection locked="0"/>
    </xf>
    <xf numFmtId="0" fontId="1" fillId="3" borderId="6" xfId="0" applyFont="1" applyFill="1" applyBorder="1" applyAlignment="1" applyProtection="1">
      <alignment horizontal="left" vertical="center" wrapText="1" readingOrder="1"/>
      <protection locked="0"/>
    </xf>
    <xf numFmtId="164" fontId="1" fillId="3" borderId="6" xfId="0" applyNumberFormat="1" applyFont="1" applyFill="1" applyBorder="1" applyAlignment="1">
      <alignment horizontal="right" vertical="center" wrapText="1" readingOrder="1"/>
    </xf>
    <xf numFmtId="0" fontId="1" fillId="3" borderId="6" xfId="0" applyFont="1" applyFill="1" applyBorder="1" applyAlignment="1" applyProtection="1">
      <alignment horizontal="center" vertical="center" wrapText="1" readingOrder="1"/>
      <protection locked="0"/>
    </xf>
    <xf numFmtId="0" fontId="1" fillId="3" borderId="6" xfId="0" applyFont="1" applyFill="1" applyBorder="1" applyAlignment="1" applyProtection="1">
      <alignment horizontal="right" vertical="center" wrapText="1" readingOrder="1"/>
      <protection locked="0"/>
    </xf>
    <xf numFmtId="0" fontId="1" fillId="3" borderId="7" xfId="0" applyFont="1" applyFill="1" applyBorder="1" applyAlignment="1" applyProtection="1">
      <alignment horizontal="right" vertical="center" wrapText="1" readingOrder="1"/>
      <protection locked="0"/>
    </xf>
    <xf numFmtId="0" fontId="2" fillId="0" borderId="5" xfId="0" applyFont="1" applyBorder="1" applyAlignment="1" applyProtection="1">
      <alignment vertical="center" wrapText="1" readingOrder="1"/>
      <protection locked="0"/>
    </xf>
    <xf numFmtId="0" fontId="2" fillId="0" borderId="6" xfId="0" applyFont="1" applyBorder="1" applyAlignment="1" applyProtection="1">
      <alignment vertical="center" wrapText="1" readingOrder="1"/>
      <protection locked="0"/>
    </xf>
    <xf numFmtId="0" fontId="2" fillId="0" borderId="6" xfId="0" applyFont="1" applyBorder="1" applyAlignment="1" applyProtection="1">
      <alignment horizontal="left" vertical="center" wrapText="1" readingOrder="1"/>
      <protection locked="0"/>
    </xf>
    <xf numFmtId="164" fontId="2" fillId="0" borderId="6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6" xfId="0" applyFont="1" applyBorder="1" applyAlignment="1" applyProtection="1">
      <alignment horizontal="center" vertical="center" wrapText="1" readingOrder="1"/>
      <protection locked="0"/>
    </xf>
    <xf numFmtId="0" fontId="2" fillId="0" borderId="6" xfId="0" applyFont="1" applyBorder="1" applyAlignment="1" applyProtection="1">
      <alignment horizontal="right" vertical="center" wrapText="1" readingOrder="1"/>
      <protection locked="0"/>
    </xf>
    <xf numFmtId="0" fontId="2" fillId="0" borderId="7" xfId="0" applyFont="1" applyBorder="1" applyAlignment="1" applyProtection="1">
      <alignment horizontal="right" vertical="center" wrapText="1" readingOrder="1"/>
      <protection locked="0"/>
    </xf>
    <xf numFmtId="164" fontId="2" fillId="0" borderId="6" xfId="0" applyNumberFormat="1" applyFont="1" applyBorder="1" applyAlignment="1">
      <alignment horizontal="right" vertical="center" wrapText="1" readingOrder="1"/>
    </xf>
    <xf numFmtId="0" fontId="2" fillId="0" borderId="8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horizontal="left" vertical="center" wrapText="1" readingOrder="1"/>
      <protection locked="0"/>
    </xf>
    <xf numFmtId="16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1" xfId="0" applyFont="1" applyBorder="1" applyAlignment="1" applyProtection="1">
      <alignment horizontal="center" vertical="center" wrapText="1" readingOrder="1"/>
      <protection locked="0"/>
    </xf>
    <xf numFmtId="0" fontId="2" fillId="0" borderId="1" xfId="0" applyFont="1" applyBorder="1" applyAlignment="1" applyProtection="1">
      <alignment horizontal="right" vertical="center" wrapText="1" readingOrder="1"/>
      <protection locked="0"/>
    </xf>
    <xf numFmtId="0" fontId="2" fillId="0" borderId="9" xfId="0" applyFont="1" applyBorder="1" applyAlignment="1" applyProtection="1">
      <alignment horizontal="right" vertical="center" wrapText="1" readingOrder="1"/>
      <protection locked="0"/>
    </xf>
    <xf numFmtId="0" fontId="2" fillId="0" borderId="2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horizontal="left" vertical="center" wrapText="1" readingOrder="1"/>
      <protection locked="0"/>
    </xf>
    <xf numFmtId="164" fontId="2" fillId="0" borderId="3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3" xfId="0" applyFont="1" applyBorder="1" applyAlignment="1" applyProtection="1">
      <alignment horizontal="center" vertical="center" wrapText="1" readingOrder="1"/>
      <protection locked="0"/>
    </xf>
    <xf numFmtId="0" fontId="2" fillId="0" borderId="3" xfId="0" applyFont="1" applyBorder="1" applyAlignment="1" applyProtection="1">
      <alignment horizontal="right" vertical="center" wrapText="1" readingOrder="1"/>
      <protection locked="0"/>
    </xf>
    <xf numFmtId="0" fontId="2" fillId="0" borderId="4" xfId="0" applyFont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0" fontId="2" fillId="2" borderId="0" xfId="0" applyFont="1" applyFill="1" applyAlignment="1" applyProtection="1">
      <alignment horizontal="left" vertical="center" wrapText="1" readingOrder="1"/>
      <protection locked="0"/>
    </xf>
    <xf numFmtId="16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horizontal="center" vertical="center" wrapText="1" readingOrder="1"/>
      <protection locked="0"/>
    </xf>
    <xf numFmtId="0" fontId="2" fillId="2" borderId="0" xfId="0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 wrapText="1"/>
    </xf>
    <xf numFmtId="164" fontId="2" fillId="0" borderId="1" xfId="0" applyNumberFormat="1" applyFont="1" applyBorder="1" applyAlignment="1">
      <alignment horizontal="right" vertical="center" wrapText="1" readingOrder="1"/>
    </xf>
    <xf numFmtId="14" fontId="2" fillId="2" borderId="0" xfId="0" applyNumberFormat="1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1" fillId="5" borderId="14" xfId="0" applyFont="1" applyFill="1" applyBorder="1" applyAlignment="1" applyProtection="1">
      <alignment vertical="center" wrapText="1" readingOrder="1"/>
      <protection locked="0"/>
    </xf>
    <xf numFmtId="0" fontId="1" fillId="5" borderId="14" xfId="0" applyFont="1" applyFill="1" applyBorder="1" applyAlignment="1" applyProtection="1">
      <alignment horizontal="right" vertical="center" wrapText="1" readingOrder="1"/>
      <protection locked="0"/>
    </xf>
    <xf numFmtId="164" fontId="1" fillId="5" borderId="14" xfId="0" applyNumberFormat="1" applyFont="1" applyFill="1" applyBorder="1" applyAlignment="1">
      <alignment horizontal="right" vertical="center" wrapText="1" readingOrder="1"/>
    </xf>
    <xf numFmtId="0" fontId="1" fillId="2" borderId="13" xfId="0" applyFont="1" applyFill="1" applyBorder="1" applyAlignment="1" applyProtection="1">
      <alignment vertical="center" wrapText="1" readingOrder="1"/>
      <protection locked="0"/>
    </xf>
    <xf numFmtId="0" fontId="2" fillId="0" borderId="13" xfId="0" applyFont="1" applyBorder="1" applyAlignment="1">
      <alignment vertical="center" wrapText="1" readingOrder="1"/>
    </xf>
    <xf numFmtId="164" fontId="2" fillId="0" borderId="13" xfId="0" applyNumberFormat="1" applyFont="1" applyBorder="1" applyAlignment="1">
      <alignment horizontal="right" vertical="center" wrapText="1" readingOrder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11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5"/>
  <sheetViews>
    <sheetView tabSelected="1" zoomScale="50" zoomScaleNormal="50" workbookViewId="0">
      <selection activeCell="A2" sqref="A2"/>
    </sheetView>
  </sheetViews>
  <sheetFormatPr defaultColWidth="9.109375" defaultRowHeight="22.8" x14ac:dyDescent="0.3"/>
  <cols>
    <col min="1" max="1" width="24.44140625" style="3" customWidth="1"/>
    <col min="2" max="3" width="50.6640625" style="3" customWidth="1"/>
    <col min="4" max="4" width="35.33203125" style="3" customWidth="1"/>
    <col min="5" max="5" width="28.109375" style="3" customWidth="1"/>
    <col min="6" max="8" width="23.6640625" style="3" customWidth="1"/>
    <col min="9" max="9" width="50.6640625" style="3" customWidth="1"/>
    <col min="10" max="10" width="10.5546875" style="3" customWidth="1"/>
    <col min="11" max="13" width="14" style="3" customWidth="1"/>
    <col min="14" max="16384" width="9.109375" style="3"/>
  </cols>
  <sheetData>
    <row r="1" spans="1:13" s="1" customFormat="1" x14ac:dyDescent="0.3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3" s="2" customFormat="1" x14ac:dyDescent="0.3">
      <c r="A2" s="57"/>
      <c r="B2" s="55"/>
      <c r="C2" s="55"/>
      <c r="D2" s="65" t="s">
        <v>0</v>
      </c>
      <c r="E2" s="65"/>
      <c r="F2" s="65"/>
      <c r="G2" s="65"/>
      <c r="H2" s="55"/>
      <c r="I2" s="66" t="s">
        <v>291</v>
      </c>
      <c r="J2" s="66"/>
      <c r="K2" s="66"/>
      <c r="L2" s="66"/>
      <c r="M2" s="66"/>
    </row>
    <row r="3" spans="1:13" x14ac:dyDescent="0.3">
      <c r="D3" s="67" t="s">
        <v>292</v>
      </c>
      <c r="E3" s="67"/>
      <c r="F3" s="67"/>
      <c r="G3" s="67"/>
      <c r="I3" s="58" t="s">
        <v>293</v>
      </c>
    </row>
    <row r="6" spans="1:13" x14ac:dyDescent="0.3">
      <c r="A6" s="68" t="s">
        <v>1</v>
      </c>
      <c r="B6" s="71" t="s">
        <v>0</v>
      </c>
      <c r="C6" s="71" t="s">
        <v>2</v>
      </c>
      <c r="D6" s="71" t="s">
        <v>3</v>
      </c>
      <c r="E6" s="71" t="s">
        <v>4</v>
      </c>
      <c r="F6" s="71" t="s">
        <v>5</v>
      </c>
      <c r="G6" s="71" t="s">
        <v>6</v>
      </c>
      <c r="H6" s="71" t="s">
        <v>7</v>
      </c>
      <c r="I6" s="71" t="s">
        <v>8</v>
      </c>
      <c r="J6" s="74"/>
      <c r="K6" s="74"/>
      <c r="L6" s="74"/>
      <c r="M6" s="75"/>
    </row>
    <row r="7" spans="1:13" x14ac:dyDescent="0.3">
      <c r="A7" s="69"/>
      <c r="B7" s="72"/>
      <c r="C7" s="72"/>
      <c r="D7" s="72"/>
      <c r="E7" s="72"/>
      <c r="F7" s="72"/>
      <c r="G7" s="72"/>
      <c r="H7" s="72"/>
      <c r="I7" s="72" t="s">
        <v>9</v>
      </c>
      <c r="J7" s="72" t="s">
        <v>10</v>
      </c>
      <c r="K7" s="72" t="s">
        <v>11</v>
      </c>
      <c r="L7" s="76"/>
      <c r="M7" s="77"/>
    </row>
    <row r="8" spans="1:13" x14ac:dyDescent="0.3">
      <c r="A8" s="70"/>
      <c r="B8" s="73"/>
      <c r="C8" s="73"/>
      <c r="D8" s="73"/>
      <c r="E8" s="73"/>
      <c r="F8" s="73"/>
      <c r="G8" s="73"/>
      <c r="H8" s="73"/>
      <c r="I8" s="73"/>
      <c r="J8" s="73"/>
      <c r="K8" s="5" t="s">
        <v>12</v>
      </c>
      <c r="L8" s="5" t="s">
        <v>13</v>
      </c>
      <c r="M8" s="6" t="s">
        <v>14</v>
      </c>
    </row>
    <row r="9" spans="1:13" ht="45.6" x14ac:dyDescent="0.3">
      <c r="A9" s="7" t="s">
        <v>15</v>
      </c>
      <c r="B9" s="8" t="s">
        <v>16</v>
      </c>
      <c r="C9" s="9" t="s">
        <v>17</v>
      </c>
      <c r="D9" s="9" t="s">
        <v>18</v>
      </c>
      <c r="E9" s="9"/>
      <c r="F9" s="10">
        <f>F10+F39+F42+F47+F53+F63+F68+F72+F79</f>
        <v>23330738.940000001</v>
      </c>
      <c r="G9" s="10">
        <f>G10+G39+G42+G47+G53+G63+G68+G72+G79</f>
        <v>23410484.870000001</v>
      </c>
      <c r="H9" s="10">
        <f>H10+H39+H42+H47+H53+H63+H68+H72+H79</f>
        <v>23412984.870000001</v>
      </c>
      <c r="I9" s="9"/>
      <c r="J9" s="11"/>
      <c r="K9" s="12"/>
      <c r="L9" s="12"/>
      <c r="M9" s="13"/>
    </row>
    <row r="10" spans="1:13" ht="68.400000000000006" x14ac:dyDescent="0.3">
      <c r="A10" s="14" t="s">
        <v>19</v>
      </c>
      <c r="B10" s="15" t="s">
        <v>20</v>
      </c>
      <c r="C10" s="16" t="s">
        <v>17</v>
      </c>
      <c r="D10" s="16" t="s">
        <v>21</v>
      </c>
      <c r="E10" s="16"/>
      <c r="F10" s="17">
        <f>F11+F33</f>
        <v>22811653.870000001</v>
      </c>
      <c r="G10" s="17">
        <f>G11+G33</f>
        <v>22891399.870000001</v>
      </c>
      <c r="H10" s="17">
        <f>H11+H33</f>
        <v>22893899.870000001</v>
      </c>
      <c r="I10" s="16" t="s">
        <v>22</v>
      </c>
      <c r="J10" s="18" t="s">
        <v>23</v>
      </c>
      <c r="K10" s="19" t="s">
        <v>24</v>
      </c>
      <c r="L10" s="19" t="s">
        <v>24</v>
      </c>
      <c r="M10" s="20" t="s">
        <v>24</v>
      </c>
    </row>
    <row r="11" spans="1:13" ht="136.80000000000001" x14ac:dyDescent="0.3">
      <c r="A11" s="21" t="s">
        <v>25</v>
      </c>
      <c r="B11" s="22" t="s">
        <v>26</v>
      </c>
      <c r="C11" s="23" t="s">
        <v>17</v>
      </c>
      <c r="D11" s="23" t="s">
        <v>21</v>
      </c>
      <c r="E11" s="23" t="s">
        <v>27</v>
      </c>
      <c r="F11" s="24">
        <f>F12+F13+F14+F15+F16+F18+F19+F20+F23+F24+F25+F26+F27+F28+F29+F30+F31+F32</f>
        <v>22797205.870000001</v>
      </c>
      <c r="G11" s="24">
        <f>G12+G13+G14+G15+G16+G18+G19+G20+G23+G24+G25+G26+G27+G28+G29+G30+G31+G32</f>
        <v>22883399.870000001</v>
      </c>
      <c r="H11" s="24">
        <f>H12+H13+H14+H15+H16+H18+H19+H20+H23+H24+H25+H26+H27+H28+H29+H30+H31+H32</f>
        <v>22885899.870000001</v>
      </c>
      <c r="I11" s="23" t="s">
        <v>28</v>
      </c>
      <c r="J11" s="25" t="s">
        <v>29</v>
      </c>
      <c r="K11" s="26" t="s">
        <v>30</v>
      </c>
      <c r="L11" s="26" t="s">
        <v>30</v>
      </c>
      <c r="M11" s="27" t="s">
        <v>30</v>
      </c>
    </row>
    <row r="12" spans="1:13" ht="68.400000000000006" x14ac:dyDescent="0.3">
      <c r="A12" s="28" t="s">
        <v>31</v>
      </c>
      <c r="B12" s="29" t="s">
        <v>32</v>
      </c>
      <c r="C12" s="30" t="s">
        <v>17</v>
      </c>
      <c r="D12" s="30" t="s">
        <v>33</v>
      </c>
      <c r="E12" s="30" t="s">
        <v>34</v>
      </c>
      <c r="F12" s="31">
        <v>5000</v>
      </c>
      <c r="G12" s="31">
        <v>5000</v>
      </c>
      <c r="H12" s="31">
        <v>5000</v>
      </c>
      <c r="I12" s="30" t="s">
        <v>35</v>
      </c>
      <c r="J12" s="32" t="s">
        <v>29</v>
      </c>
      <c r="K12" s="33" t="s">
        <v>36</v>
      </c>
      <c r="L12" s="33" t="s">
        <v>36</v>
      </c>
      <c r="M12" s="34" t="s">
        <v>36</v>
      </c>
    </row>
    <row r="13" spans="1:13" ht="45.6" x14ac:dyDescent="0.3">
      <c r="A13" s="28" t="s">
        <v>37</v>
      </c>
      <c r="B13" s="29" t="s">
        <v>38</v>
      </c>
      <c r="C13" s="30" t="s">
        <v>17</v>
      </c>
      <c r="D13" s="30" t="s">
        <v>21</v>
      </c>
      <c r="E13" s="30" t="s">
        <v>34</v>
      </c>
      <c r="F13" s="31">
        <v>0</v>
      </c>
      <c r="G13" s="31">
        <v>0</v>
      </c>
      <c r="H13" s="31">
        <v>0</v>
      </c>
      <c r="I13" s="30" t="s">
        <v>39</v>
      </c>
      <c r="J13" s="32" t="s">
        <v>29</v>
      </c>
      <c r="K13" s="33" t="s">
        <v>40</v>
      </c>
      <c r="L13" s="33" t="s">
        <v>40</v>
      </c>
      <c r="M13" s="34" t="s">
        <v>40</v>
      </c>
    </row>
    <row r="14" spans="1:13" ht="364.8" x14ac:dyDescent="0.3">
      <c r="A14" s="28" t="s">
        <v>41</v>
      </c>
      <c r="B14" s="29" t="s">
        <v>42</v>
      </c>
      <c r="C14" s="30" t="s">
        <v>43</v>
      </c>
      <c r="D14" s="30" t="s">
        <v>21</v>
      </c>
      <c r="E14" s="30" t="s">
        <v>34</v>
      </c>
      <c r="F14" s="31">
        <v>11345072</v>
      </c>
      <c r="G14" s="31">
        <v>11378000</v>
      </c>
      <c r="H14" s="31">
        <v>11378000</v>
      </c>
      <c r="I14" s="30" t="s">
        <v>44</v>
      </c>
      <c r="J14" s="32" t="s">
        <v>29</v>
      </c>
      <c r="K14" s="33" t="s">
        <v>45</v>
      </c>
      <c r="L14" s="33" t="s">
        <v>45</v>
      </c>
      <c r="M14" s="34" t="s">
        <v>45</v>
      </c>
    </row>
    <row r="15" spans="1:13" ht="68.400000000000006" x14ac:dyDescent="0.3">
      <c r="A15" s="28" t="s">
        <v>46</v>
      </c>
      <c r="B15" s="29" t="s">
        <v>47</v>
      </c>
      <c r="C15" s="30" t="s">
        <v>17</v>
      </c>
      <c r="D15" s="30" t="s">
        <v>21</v>
      </c>
      <c r="E15" s="30" t="s">
        <v>34</v>
      </c>
      <c r="F15" s="31">
        <v>214728</v>
      </c>
      <c r="G15" s="31">
        <v>214700</v>
      </c>
      <c r="H15" s="31">
        <v>214700</v>
      </c>
      <c r="I15" s="30" t="s">
        <v>48</v>
      </c>
      <c r="J15" s="32" t="s">
        <v>29</v>
      </c>
      <c r="K15" s="33" t="s">
        <v>45</v>
      </c>
      <c r="L15" s="33" t="s">
        <v>45</v>
      </c>
      <c r="M15" s="34" t="s">
        <v>45</v>
      </c>
    </row>
    <row r="16" spans="1:13" ht="364.8" x14ac:dyDescent="0.3">
      <c r="A16" s="28" t="s">
        <v>49</v>
      </c>
      <c r="B16" s="29" t="s">
        <v>50</v>
      </c>
      <c r="C16" s="30" t="s">
        <v>43</v>
      </c>
      <c r="D16" s="30" t="s">
        <v>21</v>
      </c>
      <c r="E16" s="30" t="s">
        <v>34</v>
      </c>
      <c r="F16" s="35">
        <f>SUM(F17:F17)+9925208</f>
        <v>9925208</v>
      </c>
      <c r="G16" s="35">
        <f>SUM(G17:G17)+9981000</f>
        <v>9981000</v>
      </c>
      <c r="H16" s="35">
        <f>SUM(H17:H17)+9981000</f>
        <v>9981000</v>
      </c>
      <c r="I16" s="30" t="s">
        <v>51</v>
      </c>
      <c r="J16" s="32" t="s">
        <v>29</v>
      </c>
      <c r="K16" s="33" t="s">
        <v>45</v>
      </c>
      <c r="L16" s="33" t="s">
        <v>45</v>
      </c>
      <c r="M16" s="34" t="s">
        <v>45</v>
      </c>
    </row>
    <row r="17" spans="1:13" x14ac:dyDescent="0.3">
      <c r="A17" s="36"/>
      <c r="B17" s="37"/>
      <c r="C17" s="38"/>
      <c r="D17" s="38"/>
      <c r="E17" s="38"/>
      <c r="F17" s="39">
        <v>0</v>
      </c>
      <c r="G17" s="39">
        <v>0</v>
      </c>
      <c r="H17" s="39">
        <v>0</v>
      </c>
      <c r="I17" s="38" t="s">
        <v>52</v>
      </c>
      <c r="J17" s="40" t="s">
        <v>29</v>
      </c>
      <c r="K17" s="41" t="s">
        <v>40</v>
      </c>
      <c r="L17" s="41" t="s">
        <v>40</v>
      </c>
      <c r="M17" s="42" t="s">
        <v>40</v>
      </c>
    </row>
    <row r="18" spans="1:13" ht="45.6" x14ac:dyDescent="0.3">
      <c r="A18" s="28" t="s">
        <v>53</v>
      </c>
      <c r="B18" s="29" t="s">
        <v>54</v>
      </c>
      <c r="C18" s="30" t="s">
        <v>17</v>
      </c>
      <c r="D18" s="30" t="s">
        <v>33</v>
      </c>
      <c r="E18" s="30" t="s">
        <v>34</v>
      </c>
      <c r="F18" s="31">
        <v>187000</v>
      </c>
      <c r="G18" s="31">
        <v>190000</v>
      </c>
      <c r="H18" s="31">
        <v>190000</v>
      </c>
      <c r="I18" s="30" t="s">
        <v>55</v>
      </c>
      <c r="J18" s="32" t="s">
        <v>29</v>
      </c>
      <c r="K18" s="33" t="s">
        <v>56</v>
      </c>
      <c r="L18" s="33" t="s">
        <v>56</v>
      </c>
      <c r="M18" s="34" t="s">
        <v>56</v>
      </c>
    </row>
    <row r="19" spans="1:13" ht="68.400000000000006" x14ac:dyDescent="0.3">
      <c r="A19" s="28" t="s">
        <v>57</v>
      </c>
      <c r="B19" s="29" t="s">
        <v>58</v>
      </c>
      <c r="C19" s="30" t="s">
        <v>17</v>
      </c>
      <c r="D19" s="30" t="s">
        <v>21</v>
      </c>
      <c r="E19" s="30" t="s">
        <v>34</v>
      </c>
      <c r="F19" s="31">
        <v>250129</v>
      </c>
      <c r="G19" s="31">
        <v>255000</v>
      </c>
      <c r="H19" s="31">
        <v>255000</v>
      </c>
      <c r="I19" s="30" t="s">
        <v>59</v>
      </c>
      <c r="J19" s="32" t="s">
        <v>29</v>
      </c>
      <c r="K19" s="33" t="s">
        <v>60</v>
      </c>
      <c r="L19" s="33" t="s">
        <v>60</v>
      </c>
      <c r="M19" s="34" t="s">
        <v>60</v>
      </c>
    </row>
    <row r="20" spans="1:13" ht="114" x14ac:dyDescent="0.3">
      <c r="A20" s="28" t="s">
        <v>61</v>
      </c>
      <c r="B20" s="29" t="s">
        <v>62</v>
      </c>
      <c r="C20" s="30" t="s">
        <v>17</v>
      </c>
      <c r="D20" s="30" t="s">
        <v>21</v>
      </c>
      <c r="E20" s="30" t="s">
        <v>34</v>
      </c>
      <c r="F20" s="35">
        <f>SUM(F21:F22)+20000</f>
        <v>20000</v>
      </c>
      <c r="G20" s="35">
        <f>SUM(G21:G22)+21000</f>
        <v>21000</v>
      </c>
      <c r="H20" s="35">
        <f>SUM(H21:H22)+22000</f>
        <v>22000</v>
      </c>
      <c r="I20" s="30" t="s">
        <v>63</v>
      </c>
      <c r="J20" s="32" t="s">
        <v>29</v>
      </c>
      <c r="K20" s="33" t="s">
        <v>64</v>
      </c>
      <c r="L20" s="33" t="s">
        <v>64</v>
      </c>
      <c r="M20" s="34" t="s">
        <v>64</v>
      </c>
    </row>
    <row r="21" spans="1:13" ht="45.6" x14ac:dyDescent="0.3">
      <c r="A21" s="36"/>
      <c r="B21" s="37"/>
      <c r="C21" s="38"/>
      <c r="D21" s="38"/>
      <c r="E21" s="38"/>
      <c r="F21" s="39">
        <v>0</v>
      </c>
      <c r="G21" s="39">
        <v>0</v>
      </c>
      <c r="H21" s="39">
        <v>0</v>
      </c>
      <c r="I21" s="38" t="s">
        <v>65</v>
      </c>
      <c r="J21" s="40" t="s">
        <v>29</v>
      </c>
      <c r="K21" s="41" t="s">
        <v>66</v>
      </c>
      <c r="L21" s="41" t="s">
        <v>66</v>
      </c>
      <c r="M21" s="42" t="s">
        <v>66</v>
      </c>
    </row>
    <row r="22" spans="1:13" ht="45.6" x14ac:dyDescent="0.3">
      <c r="A22" s="36"/>
      <c r="B22" s="37"/>
      <c r="C22" s="38"/>
      <c r="D22" s="38"/>
      <c r="E22" s="38"/>
      <c r="F22" s="39">
        <v>0</v>
      </c>
      <c r="G22" s="39">
        <v>0</v>
      </c>
      <c r="H22" s="39">
        <v>0</v>
      </c>
      <c r="I22" s="38" t="s">
        <v>67</v>
      </c>
      <c r="J22" s="40" t="s">
        <v>29</v>
      </c>
      <c r="K22" s="41" t="s">
        <v>68</v>
      </c>
      <c r="L22" s="41" t="s">
        <v>68</v>
      </c>
      <c r="M22" s="42" t="s">
        <v>68</v>
      </c>
    </row>
    <row r="23" spans="1:13" ht="364.8" x14ac:dyDescent="0.3">
      <c r="A23" s="28" t="s">
        <v>69</v>
      </c>
      <c r="B23" s="29" t="s">
        <v>70</v>
      </c>
      <c r="C23" s="30" t="s">
        <v>43</v>
      </c>
      <c r="D23" s="30" t="s">
        <v>21</v>
      </c>
      <c r="E23" s="30" t="s">
        <v>34</v>
      </c>
      <c r="F23" s="31">
        <v>746099.87</v>
      </c>
      <c r="G23" s="31">
        <v>746099.87</v>
      </c>
      <c r="H23" s="31">
        <v>746099.87</v>
      </c>
      <c r="I23" s="30" t="s">
        <v>71</v>
      </c>
      <c r="J23" s="32" t="s">
        <v>29</v>
      </c>
      <c r="K23" s="33" t="s">
        <v>45</v>
      </c>
      <c r="L23" s="33" t="s">
        <v>45</v>
      </c>
      <c r="M23" s="34" t="s">
        <v>45</v>
      </c>
    </row>
    <row r="24" spans="1:13" ht="114" x14ac:dyDescent="0.3">
      <c r="A24" s="28" t="s">
        <v>72</v>
      </c>
      <c r="B24" s="29" t="s">
        <v>73</v>
      </c>
      <c r="C24" s="30" t="s">
        <v>74</v>
      </c>
      <c r="D24" s="30" t="s">
        <v>75</v>
      </c>
      <c r="E24" s="30" t="s">
        <v>34</v>
      </c>
      <c r="F24" s="31">
        <v>35000</v>
      </c>
      <c r="G24" s="31">
        <v>36000</v>
      </c>
      <c r="H24" s="31">
        <v>37000</v>
      </c>
      <c r="I24" s="30" t="s">
        <v>76</v>
      </c>
      <c r="J24" s="32" t="s">
        <v>29</v>
      </c>
      <c r="K24" s="33" t="s">
        <v>77</v>
      </c>
      <c r="L24" s="33" t="s">
        <v>77</v>
      </c>
      <c r="M24" s="34" t="s">
        <v>77</v>
      </c>
    </row>
    <row r="25" spans="1:13" ht="45.6" x14ac:dyDescent="0.3">
      <c r="A25" s="28" t="s">
        <v>78</v>
      </c>
      <c r="B25" s="29" t="s">
        <v>79</v>
      </c>
      <c r="C25" s="30" t="s">
        <v>17</v>
      </c>
      <c r="D25" s="30" t="s">
        <v>21</v>
      </c>
      <c r="E25" s="30" t="s">
        <v>34</v>
      </c>
      <c r="F25" s="31">
        <v>17000</v>
      </c>
      <c r="G25" s="31">
        <v>18000</v>
      </c>
      <c r="H25" s="31">
        <v>18000</v>
      </c>
      <c r="I25" s="30" t="s">
        <v>80</v>
      </c>
      <c r="J25" s="32" t="s">
        <v>29</v>
      </c>
      <c r="K25" s="33" t="s">
        <v>40</v>
      </c>
      <c r="L25" s="33" t="s">
        <v>40</v>
      </c>
      <c r="M25" s="34" t="s">
        <v>40</v>
      </c>
    </row>
    <row r="26" spans="1:13" ht="45.6" x14ac:dyDescent="0.3">
      <c r="A26" s="28" t="s">
        <v>81</v>
      </c>
      <c r="B26" s="29" t="s">
        <v>82</v>
      </c>
      <c r="C26" s="30" t="s">
        <v>17</v>
      </c>
      <c r="D26" s="30" t="s">
        <v>21</v>
      </c>
      <c r="E26" s="30" t="s">
        <v>34</v>
      </c>
      <c r="F26" s="31">
        <v>0</v>
      </c>
      <c r="G26" s="31">
        <v>0</v>
      </c>
      <c r="H26" s="31">
        <v>0</v>
      </c>
      <c r="I26" s="30" t="s">
        <v>83</v>
      </c>
      <c r="J26" s="32" t="s">
        <v>29</v>
      </c>
      <c r="K26" s="33" t="s">
        <v>84</v>
      </c>
      <c r="L26" s="33" t="s">
        <v>84</v>
      </c>
      <c r="M26" s="34" t="s">
        <v>84</v>
      </c>
    </row>
    <row r="27" spans="1:13" ht="68.400000000000006" x14ac:dyDescent="0.3">
      <c r="A27" s="28" t="s">
        <v>85</v>
      </c>
      <c r="B27" s="29" t="s">
        <v>86</v>
      </c>
      <c r="C27" s="30" t="s">
        <v>87</v>
      </c>
      <c r="D27" s="30" t="s">
        <v>21</v>
      </c>
      <c r="E27" s="30" t="s">
        <v>34</v>
      </c>
      <c r="F27" s="31">
        <v>6289</v>
      </c>
      <c r="G27" s="31">
        <v>6300</v>
      </c>
      <c r="H27" s="31">
        <v>6300</v>
      </c>
      <c r="I27" s="30" t="s">
        <v>88</v>
      </c>
      <c r="J27" s="32" t="s">
        <v>29</v>
      </c>
      <c r="K27" s="33" t="s">
        <v>89</v>
      </c>
      <c r="L27" s="33" t="s">
        <v>89</v>
      </c>
      <c r="M27" s="34" t="s">
        <v>89</v>
      </c>
    </row>
    <row r="28" spans="1:13" ht="68.400000000000006" x14ac:dyDescent="0.3">
      <c r="A28" s="28" t="s">
        <v>90</v>
      </c>
      <c r="B28" s="29" t="s">
        <v>91</v>
      </c>
      <c r="C28" s="30" t="s">
        <v>92</v>
      </c>
      <c r="D28" s="30" t="s">
        <v>21</v>
      </c>
      <c r="E28" s="30" t="s">
        <v>34</v>
      </c>
      <c r="F28" s="31">
        <v>2300</v>
      </c>
      <c r="G28" s="31">
        <v>2300</v>
      </c>
      <c r="H28" s="31">
        <v>2300</v>
      </c>
      <c r="I28" s="30" t="s">
        <v>88</v>
      </c>
      <c r="J28" s="32" t="s">
        <v>29</v>
      </c>
      <c r="K28" s="33" t="s">
        <v>93</v>
      </c>
      <c r="L28" s="33" t="s">
        <v>93</v>
      </c>
      <c r="M28" s="34" t="s">
        <v>93</v>
      </c>
    </row>
    <row r="29" spans="1:13" ht="68.400000000000006" x14ac:dyDescent="0.3">
      <c r="A29" s="28" t="s">
        <v>94</v>
      </c>
      <c r="B29" s="29" t="s">
        <v>95</v>
      </c>
      <c r="C29" s="30" t="s">
        <v>96</v>
      </c>
      <c r="D29" s="30" t="s">
        <v>21</v>
      </c>
      <c r="E29" s="30" t="s">
        <v>34</v>
      </c>
      <c r="F29" s="31">
        <v>12080</v>
      </c>
      <c r="G29" s="31">
        <v>13000</v>
      </c>
      <c r="H29" s="31">
        <v>13000</v>
      </c>
      <c r="I29" s="30" t="s">
        <v>88</v>
      </c>
      <c r="J29" s="32" t="s">
        <v>29</v>
      </c>
      <c r="K29" s="33" t="s">
        <v>97</v>
      </c>
      <c r="L29" s="33" t="s">
        <v>97</v>
      </c>
      <c r="M29" s="34" t="s">
        <v>97</v>
      </c>
    </row>
    <row r="30" spans="1:13" ht="68.400000000000006" x14ac:dyDescent="0.3">
      <c r="A30" s="28" t="s">
        <v>98</v>
      </c>
      <c r="B30" s="29" t="s">
        <v>99</v>
      </c>
      <c r="C30" s="30" t="s">
        <v>100</v>
      </c>
      <c r="D30" s="30" t="s">
        <v>21</v>
      </c>
      <c r="E30" s="30" t="s">
        <v>34</v>
      </c>
      <c r="F30" s="31">
        <v>5300</v>
      </c>
      <c r="G30" s="31">
        <v>5500</v>
      </c>
      <c r="H30" s="31">
        <v>5500</v>
      </c>
      <c r="I30" s="30" t="s">
        <v>88</v>
      </c>
      <c r="J30" s="32" t="s">
        <v>29</v>
      </c>
      <c r="K30" s="33" t="s">
        <v>101</v>
      </c>
      <c r="L30" s="33" t="s">
        <v>101</v>
      </c>
      <c r="M30" s="34" t="s">
        <v>101</v>
      </c>
    </row>
    <row r="31" spans="1:13" ht="45.6" x14ac:dyDescent="0.3">
      <c r="A31" s="28" t="s">
        <v>102</v>
      </c>
      <c r="B31" s="29" t="s">
        <v>103</v>
      </c>
      <c r="C31" s="30" t="s">
        <v>17</v>
      </c>
      <c r="D31" s="30" t="s">
        <v>33</v>
      </c>
      <c r="E31" s="30" t="s">
        <v>34</v>
      </c>
      <c r="F31" s="31">
        <v>20000</v>
      </c>
      <c r="G31" s="31">
        <v>5000</v>
      </c>
      <c r="H31" s="31">
        <v>5000</v>
      </c>
      <c r="I31" s="30" t="s">
        <v>104</v>
      </c>
      <c r="J31" s="32" t="s">
        <v>29</v>
      </c>
      <c r="K31" s="33" t="s">
        <v>68</v>
      </c>
      <c r="L31" s="33" t="s">
        <v>68</v>
      </c>
      <c r="M31" s="34" t="s">
        <v>68</v>
      </c>
    </row>
    <row r="32" spans="1:13" ht="45.6" x14ac:dyDescent="0.3">
      <c r="A32" s="28" t="s">
        <v>105</v>
      </c>
      <c r="B32" s="29" t="s">
        <v>106</v>
      </c>
      <c r="C32" s="30" t="s">
        <v>17</v>
      </c>
      <c r="D32" s="30" t="s">
        <v>21</v>
      </c>
      <c r="E32" s="30" t="s">
        <v>34</v>
      </c>
      <c r="F32" s="31">
        <v>6000</v>
      </c>
      <c r="G32" s="31">
        <v>6500</v>
      </c>
      <c r="H32" s="31">
        <v>7000</v>
      </c>
      <c r="I32" s="30" t="s">
        <v>107</v>
      </c>
      <c r="J32" s="32" t="s">
        <v>29</v>
      </c>
      <c r="K32" s="33" t="s">
        <v>108</v>
      </c>
      <c r="L32" s="33" t="s">
        <v>108</v>
      </c>
      <c r="M32" s="34" t="s">
        <v>108</v>
      </c>
    </row>
    <row r="33" spans="1:13" ht="68.400000000000006" x14ac:dyDescent="0.3">
      <c r="A33" s="21" t="s">
        <v>109</v>
      </c>
      <c r="B33" s="22" t="s">
        <v>110</v>
      </c>
      <c r="C33" s="23" t="s">
        <v>17</v>
      </c>
      <c r="D33" s="23" t="s">
        <v>21</v>
      </c>
      <c r="E33" s="23" t="s">
        <v>27</v>
      </c>
      <c r="F33" s="24">
        <f>SUM(F34:F38)</f>
        <v>14448</v>
      </c>
      <c r="G33" s="24">
        <f>SUM(G34:G38)</f>
        <v>8000</v>
      </c>
      <c r="H33" s="24">
        <f>SUM(H34:H38)</f>
        <v>8000</v>
      </c>
      <c r="I33" s="23" t="s">
        <v>111</v>
      </c>
      <c r="J33" s="25" t="s">
        <v>29</v>
      </c>
      <c r="K33" s="26" t="s">
        <v>112</v>
      </c>
      <c r="L33" s="26" t="s">
        <v>112</v>
      </c>
      <c r="M33" s="27" t="s">
        <v>112</v>
      </c>
    </row>
    <row r="34" spans="1:13" ht="159.6" x14ac:dyDescent="0.3">
      <c r="A34" s="28" t="s">
        <v>113</v>
      </c>
      <c r="B34" s="29" t="s">
        <v>114</v>
      </c>
      <c r="C34" s="30" t="s">
        <v>17</v>
      </c>
      <c r="D34" s="30" t="s">
        <v>21</v>
      </c>
      <c r="E34" s="30" t="s">
        <v>34</v>
      </c>
      <c r="F34" s="31">
        <v>3000</v>
      </c>
      <c r="G34" s="31">
        <v>3000</v>
      </c>
      <c r="H34" s="31">
        <v>3000</v>
      </c>
      <c r="I34" s="30" t="s">
        <v>115</v>
      </c>
      <c r="J34" s="32" t="s">
        <v>29</v>
      </c>
      <c r="K34" s="33" t="s">
        <v>66</v>
      </c>
      <c r="L34" s="33" t="s">
        <v>66</v>
      </c>
      <c r="M34" s="34" t="s">
        <v>66</v>
      </c>
    </row>
    <row r="35" spans="1:13" ht="45.6" x14ac:dyDescent="0.3">
      <c r="A35" s="28" t="s">
        <v>116</v>
      </c>
      <c r="B35" s="29" t="s">
        <v>117</v>
      </c>
      <c r="C35" s="30" t="s">
        <v>17</v>
      </c>
      <c r="D35" s="30" t="s">
        <v>21</v>
      </c>
      <c r="E35" s="30" t="s">
        <v>34</v>
      </c>
      <c r="F35" s="31">
        <v>5000</v>
      </c>
      <c r="G35" s="31">
        <v>5000</v>
      </c>
      <c r="H35" s="31">
        <v>5000</v>
      </c>
      <c r="I35" s="30" t="s">
        <v>118</v>
      </c>
      <c r="J35" s="32" t="s">
        <v>29</v>
      </c>
      <c r="K35" s="33" t="s">
        <v>66</v>
      </c>
      <c r="L35" s="33" t="s">
        <v>66</v>
      </c>
      <c r="M35" s="34" t="s">
        <v>66</v>
      </c>
    </row>
    <row r="36" spans="1:13" ht="68.400000000000006" x14ac:dyDescent="0.3">
      <c r="A36" s="28" t="s">
        <v>119</v>
      </c>
      <c r="B36" s="29" t="s">
        <v>120</v>
      </c>
      <c r="C36" s="30" t="s">
        <v>121</v>
      </c>
      <c r="D36" s="30" t="s">
        <v>122</v>
      </c>
      <c r="E36" s="30" t="s">
        <v>34</v>
      </c>
      <c r="F36" s="31">
        <v>2266</v>
      </c>
      <c r="G36" s="31">
        <v>0</v>
      </c>
      <c r="H36" s="31">
        <v>0</v>
      </c>
      <c r="I36" s="30" t="s">
        <v>115</v>
      </c>
      <c r="J36" s="32" t="s">
        <v>29</v>
      </c>
      <c r="K36" s="33" t="s">
        <v>30</v>
      </c>
      <c r="L36" s="33" t="s">
        <v>123</v>
      </c>
      <c r="M36" s="34" t="s">
        <v>123</v>
      </c>
    </row>
    <row r="37" spans="1:13" ht="45.6" x14ac:dyDescent="0.3">
      <c r="A37" s="28" t="s">
        <v>124</v>
      </c>
      <c r="B37" s="29" t="s">
        <v>125</v>
      </c>
      <c r="C37" s="30" t="s">
        <v>126</v>
      </c>
      <c r="D37" s="30" t="s">
        <v>127</v>
      </c>
      <c r="E37" s="30" t="s">
        <v>34</v>
      </c>
      <c r="F37" s="31">
        <v>2658</v>
      </c>
      <c r="G37" s="31">
        <v>0</v>
      </c>
      <c r="H37" s="31">
        <v>0</v>
      </c>
      <c r="I37" s="30" t="s">
        <v>115</v>
      </c>
      <c r="J37" s="32" t="s">
        <v>29</v>
      </c>
      <c r="K37" s="33" t="s">
        <v>30</v>
      </c>
      <c r="L37" s="33" t="s">
        <v>123</v>
      </c>
      <c r="M37" s="34" t="s">
        <v>123</v>
      </c>
    </row>
    <row r="38" spans="1:13" ht="68.400000000000006" x14ac:dyDescent="0.3">
      <c r="A38" s="28" t="s">
        <v>128</v>
      </c>
      <c r="B38" s="29" t="s">
        <v>129</v>
      </c>
      <c r="C38" s="30" t="s">
        <v>130</v>
      </c>
      <c r="D38" s="30" t="s">
        <v>131</v>
      </c>
      <c r="E38" s="30" t="s">
        <v>34</v>
      </c>
      <c r="F38" s="31">
        <v>1524</v>
      </c>
      <c r="G38" s="31">
        <v>0</v>
      </c>
      <c r="H38" s="31">
        <v>0</v>
      </c>
      <c r="I38" s="30" t="s">
        <v>115</v>
      </c>
      <c r="J38" s="32" t="s">
        <v>29</v>
      </c>
      <c r="K38" s="33" t="s">
        <v>40</v>
      </c>
      <c r="L38" s="33" t="s">
        <v>123</v>
      </c>
      <c r="M38" s="34" t="s">
        <v>123</v>
      </c>
    </row>
    <row r="39" spans="1:13" ht="68.400000000000006" x14ac:dyDescent="0.3">
      <c r="A39" s="14" t="s">
        <v>132</v>
      </c>
      <c r="B39" s="15" t="s">
        <v>133</v>
      </c>
      <c r="C39" s="16" t="s">
        <v>17</v>
      </c>
      <c r="D39" s="16" t="s">
        <v>21</v>
      </c>
      <c r="E39" s="16"/>
      <c r="F39" s="17">
        <f t="shared" ref="F39:H40" si="0">SUM(F40:F40)</f>
        <v>152200</v>
      </c>
      <c r="G39" s="17">
        <f t="shared" si="0"/>
        <v>152200</v>
      </c>
      <c r="H39" s="17">
        <f t="shared" si="0"/>
        <v>152200</v>
      </c>
      <c r="I39" s="16" t="s">
        <v>134</v>
      </c>
      <c r="J39" s="18" t="s">
        <v>23</v>
      </c>
      <c r="K39" s="19" t="s">
        <v>24</v>
      </c>
      <c r="L39" s="19" t="s">
        <v>24</v>
      </c>
      <c r="M39" s="20" t="s">
        <v>24</v>
      </c>
    </row>
    <row r="40" spans="1:13" ht="91.2" x14ac:dyDescent="0.3">
      <c r="A40" s="21" t="s">
        <v>135</v>
      </c>
      <c r="B40" s="22" t="s">
        <v>136</v>
      </c>
      <c r="C40" s="23" t="s">
        <v>17</v>
      </c>
      <c r="D40" s="23" t="s">
        <v>21</v>
      </c>
      <c r="E40" s="23" t="s">
        <v>27</v>
      </c>
      <c r="F40" s="24">
        <f t="shared" si="0"/>
        <v>152200</v>
      </c>
      <c r="G40" s="24">
        <f t="shared" si="0"/>
        <v>152200</v>
      </c>
      <c r="H40" s="24">
        <f t="shared" si="0"/>
        <v>152200</v>
      </c>
      <c r="I40" s="23" t="s">
        <v>137</v>
      </c>
      <c r="J40" s="25" t="s">
        <v>29</v>
      </c>
      <c r="K40" s="26" t="s">
        <v>138</v>
      </c>
      <c r="L40" s="26" t="s">
        <v>138</v>
      </c>
      <c r="M40" s="27" t="s">
        <v>138</v>
      </c>
    </row>
    <row r="41" spans="1:13" ht="45.6" x14ac:dyDescent="0.3">
      <c r="A41" s="28" t="s">
        <v>139</v>
      </c>
      <c r="B41" s="29" t="s">
        <v>140</v>
      </c>
      <c r="C41" s="30" t="s">
        <v>17</v>
      </c>
      <c r="D41" s="30" t="s">
        <v>33</v>
      </c>
      <c r="E41" s="30" t="s">
        <v>34</v>
      </c>
      <c r="F41" s="31">
        <v>152200</v>
      </c>
      <c r="G41" s="31">
        <v>152200</v>
      </c>
      <c r="H41" s="31">
        <v>152200</v>
      </c>
      <c r="I41" s="30" t="s">
        <v>141</v>
      </c>
      <c r="J41" s="32" t="s">
        <v>29</v>
      </c>
      <c r="K41" s="33" t="s">
        <v>97</v>
      </c>
      <c r="L41" s="33" t="s">
        <v>97</v>
      </c>
      <c r="M41" s="34" t="s">
        <v>97</v>
      </c>
    </row>
    <row r="42" spans="1:13" ht="68.400000000000006" x14ac:dyDescent="0.3">
      <c r="A42" s="14" t="s">
        <v>142</v>
      </c>
      <c r="B42" s="15" t="s">
        <v>143</v>
      </c>
      <c r="C42" s="16" t="s">
        <v>17</v>
      </c>
      <c r="D42" s="16" t="s">
        <v>21</v>
      </c>
      <c r="E42" s="16"/>
      <c r="F42" s="17">
        <f>SUM(F43:F43)</f>
        <v>8500</v>
      </c>
      <c r="G42" s="17">
        <f>SUM(G43:G43)</f>
        <v>8500</v>
      </c>
      <c r="H42" s="17">
        <f>SUM(H43:H43)</f>
        <v>8500</v>
      </c>
      <c r="I42" s="16" t="s">
        <v>144</v>
      </c>
      <c r="J42" s="18" t="s">
        <v>23</v>
      </c>
      <c r="K42" s="19" t="s">
        <v>145</v>
      </c>
      <c r="L42" s="19" t="s">
        <v>145</v>
      </c>
      <c r="M42" s="20" t="s">
        <v>145</v>
      </c>
    </row>
    <row r="43" spans="1:13" ht="68.400000000000006" x14ac:dyDescent="0.3">
      <c r="A43" s="21" t="s">
        <v>146</v>
      </c>
      <c r="B43" s="22" t="s">
        <v>147</v>
      </c>
      <c r="C43" s="23" t="s">
        <v>17</v>
      </c>
      <c r="D43" s="23" t="s">
        <v>21</v>
      </c>
      <c r="E43" s="23" t="s">
        <v>27</v>
      </c>
      <c r="F43" s="24">
        <f>SUM(F44:F46)</f>
        <v>8500</v>
      </c>
      <c r="G43" s="24">
        <f>SUM(G44:G46)</f>
        <v>8500</v>
      </c>
      <c r="H43" s="24">
        <f>SUM(H44:H46)</f>
        <v>8500</v>
      </c>
      <c r="I43" s="23" t="s">
        <v>137</v>
      </c>
      <c r="J43" s="25" t="s">
        <v>29</v>
      </c>
      <c r="K43" s="26" t="s">
        <v>40</v>
      </c>
      <c r="L43" s="26" t="s">
        <v>40</v>
      </c>
      <c r="M43" s="27" t="s">
        <v>40</v>
      </c>
    </row>
    <row r="44" spans="1:13" ht="45.6" x14ac:dyDescent="0.3">
      <c r="A44" s="28" t="s">
        <v>148</v>
      </c>
      <c r="B44" s="29" t="s">
        <v>149</v>
      </c>
      <c r="C44" s="30" t="s">
        <v>17</v>
      </c>
      <c r="D44" s="30" t="s">
        <v>21</v>
      </c>
      <c r="E44" s="30" t="s">
        <v>34</v>
      </c>
      <c r="F44" s="31">
        <v>0</v>
      </c>
      <c r="G44" s="31">
        <v>0</v>
      </c>
      <c r="H44" s="31">
        <v>0</v>
      </c>
      <c r="I44" s="30" t="s">
        <v>150</v>
      </c>
      <c r="J44" s="32" t="s">
        <v>29</v>
      </c>
      <c r="K44" s="33" t="s">
        <v>151</v>
      </c>
      <c r="L44" s="33" t="s">
        <v>151</v>
      </c>
      <c r="M44" s="34" t="s">
        <v>151</v>
      </c>
    </row>
    <row r="45" spans="1:13" ht="68.400000000000006" x14ac:dyDescent="0.3">
      <c r="A45" s="28" t="s">
        <v>152</v>
      </c>
      <c r="B45" s="29" t="s">
        <v>153</v>
      </c>
      <c r="C45" s="30" t="s">
        <v>17</v>
      </c>
      <c r="D45" s="30" t="s">
        <v>154</v>
      </c>
      <c r="E45" s="30"/>
      <c r="F45" s="31">
        <v>0</v>
      </c>
      <c r="G45" s="31">
        <v>0</v>
      </c>
      <c r="H45" s="31">
        <v>0</v>
      </c>
      <c r="I45" s="30" t="s">
        <v>155</v>
      </c>
      <c r="J45" s="32" t="s">
        <v>29</v>
      </c>
      <c r="K45" s="33" t="s">
        <v>156</v>
      </c>
      <c r="L45" s="33" t="s">
        <v>156</v>
      </c>
      <c r="M45" s="34" t="s">
        <v>156</v>
      </c>
    </row>
    <row r="46" spans="1:13" ht="91.2" x14ac:dyDescent="0.3">
      <c r="A46" s="28" t="s">
        <v>157</v>
      </c>
      <c r="B46" s="29" t="s">
        <v>158</v>
      </c>
      <c r="C46" s="30" t="s">
        <v>17</v>
      </c>
      <c r="D46" s="30" t="s">
        <v>154</v>
      </c>
      <c r="E46" s="30" t="s">
        <v>34</v>
      </c>
      <c r="F46" s="31">
        <v>8500</v>
      </c>
      <c r="G46" s="31">
        <v>8500</v>
      </c>
      <c r="H46" s="31">
        <v>8500</v>
      </c>
      <c r="I46" s="30" t="s">
        <v>159</v>
      </c>
      <c r="J46" s="32" t="s">
        <v>29</v>
      </c>
      <c r="K46" s="33" t="s">
        <v>40</v>
      </c>
      <c r="L46" s="33" t="s">
        <v>40</v>
      </c>
      <c r="M46" s="34" t="s">
        <v>40</v>
      </c>
    </row>
    <row r="47" spans="1:13" ht="45.6" x14ac:dyDescent="0.3">
      <c r="A47" s="14" t="s">
        <v>160</v>
      </c>
      <c r="B47" s="15" t="s">
        <v>161</v>
      </c>
      <c r="C47" s="16" t="s">
        <v>17</v>
      </c>
      <c r="D47" s="16" t="s">
        <v>21</v>
      </c>
      <c r="E47" s="16"/>
      <c r="F47" s="17">
        <f>SUM(F48:F48)</f>
        <v>100000</v>
      </c>
      <c r="G47" s="17">
        <f>SUM(G48:G48)</f>
        <v>100000</v>
      </c>
      <c r="H47" s="17">
        <f>SUM(H48:H48)</f>
        <v>100000</v>
      </c>
      <c r="I47" s="16" t="s">
        <v>162</v>
      </c>
      <c r="J47" s="18" t="s">
        <v>23</v>
      </c>
      <c r="K47" s="19" t="s">
        <v>163</v>
      </c>
      <c r="L47" s="19" t="s">
        <v>163</v>
      </c>
      <c r="M47" s="20" t="s">
        <v>163</v>
      </c>
    </row>
    <row r="48" spans="1:13" ht="68.400000000000006" x14ac:dyDescent="0.3">
      <c r="A48" s="21" t="s">
        <v>164</v>
      </c>
      <c r="B48" s="22" t="s">
        <v>165</v>
      </c>
      <c r="C48" s="23" t="s">
        <v>17</v>
      </c>
      <c r="D48" s="23" t="s">
        <v>21</v>
      </c>
      <c r="E48" s="23" t="s">
        <v>27</v>
      </c>
      <c r="F48" s="24">
        <f>SUM(F49:F52)</f>
        <v>100000</v>
      </c>
      <c r="G48" s="24">
        <f>SUM(G49:G52)</f>
        <v>100000</v>
      </c>
      <c r="H48" s="24">
        <f>SUM(H49:H52)</f>
        <v>100000</v>
      </c>
      <c r="I48" s="23" t="s">
        <v>137</v>
      </c>
      <c r="J48" s="25" t="s">
        <v>29</v>
      </c>
      <c r="K48" s="26" t="s">
        <v>166</v>
      </c>
      <c r="L48" s="26" t="s">
        <v>166</v>
      </c>
      <c r="M48" s="27" t="s">
        <v>166</v>
      </c>
    </row>
    <row r="49" spans="1:13" ht="45.6" x14ac:dyDescent="0.3">
      <c r="A49" s="28" t="s">
        <v>167</v>
      </c>
      <c r="B49" s="29" t="s">
        <v>168</v>
      </c>
      <c r="C49" s="30" t="s">
        <v>17</v>
      </c>
      <c r="D49" s="30" t="s">
        <v>21</v>
      </c>
      <c r="E49" s="30" t="s">
        <v>34</v>
      </c>
      <c r="F49" s="31">
        <v>40000</v>
      </c>
      <c r="G49" s="31">
        <v>40000</v>
      </c>
      <c r="H49" s="31">
        <v>40000</v>
      </c>
      <c r="I49" s="30" t="s">
        <v>169</v>
      </c>
      <c r="J49" s="32" t="s">
        <v>29</v>
      </c>
      <c r="K49" s="33" t="s">
        <v>64</v>
      </c>
      <c r="L49" s="33" t="s">
        <v>64</v>
      </c>
      <c r="M49" s="34" t="s">
        <v>64</v>
      </c>
    </row>
    <row r="50" spans="1:13" ht="45.6" x14ac:dyDescent="0.3">
      <c r="A50" s="28" t="s">
        <v>170</v>
      </c>
      <c r="B50" s="29" t="s">
        <v>171</v>
      </c>
      <c r="C50" s="30" t="s">
        <v>17</v>
      </c>
      <c r="D50" s="30" t="s">
        <v>21</v>
      </c>
      <c r="E50" s="30" t="s">
        <v>34</v>
      </c>
      <c r="F50" s="31">
        <v>35000</v>
      </c>
      <c r="G50" s="31">
        <v>35000</v>
      </c>
      <c r="H50" s="31">
        <v>35000</v>
      </c>
      <c r="I50" s="30" t="s">
        <v>172</v>
      </c>
      <c r="J50" s="32" t="s">
        <v>29</v>
      </c>
      <c r="K50" s="33" t="s">
        <v>89</v>
      </c>
      <c r="L50" s="33" t="s">
        <v>89</v>
      </c>
      <c r="M50" s="34" t="s">
        <v>89</v>
      </c>
    </row>
    <row r="51" spans="1:13" ht="45.6" x14ac:dyDescent="0.3">
      <c r="A51" s="28" t="s">
        <v>173</v>
      </c>
      <c r="B51" s="29" t="s">
        <v>174</v>
      </c>
      <c r="C51" s="30" t="s">
        <v>17</v>
      </c>
      <c r="D51" s="30" t="s">
        <v>21</v>
      </c>
      <c r="E51" s="30" t="s">
        <v>34</v>
      </c>
      <c r="F51" s="31">
        <v>25000</v>
      </c>
      <c r="G51" s="31">
        <v>25000</v>
      </c>
      <c r="H51" s="31">
        <v>25000</v>
      </c>
      <c r="I51" s="30" t="s">
        <v>175</v>
      </c>
      <c r="J51" s="32" t="s">
        <v>29</v>
      </c>
      <c r="K51" s="33" t="s">
        <v>97</v>
      </c>
      <c r="L51" s="33" t="s">
        <v>97</v>
      </c>
      <c r="M51" s="34" t="s">
        <v>97</v>
      </c>
    </row>
    <row r="52" spans="1:13" ht="45.6" x14ac:dyDescent="0.3">
      <c r="A52" s="28" t="s">
        <v>176</v>
      </c>
      <c r="B52" s="29" t="s">
        <v>177</v>
      </c>
      <c r="C52" s="30" t="s">
        <v>17</v>
      </c>
      <c r="D52" s="30" t="s">
        <v>21</v>
      </c>
      <c r="E52" s="30" t="s">
        <v>34</v>
      </c>
      <c r="F52" s="31">
        <v>0</v>
      </c>
      <c r="G52" s="31">
        <v>0</v>
      </c>
      <c r="H52" s="31">
        <v>0</v>
      </c>
      <c r="I52" s="30" t="s">
        <v>178</v>
      </c>
      <c r="J52" s="32" t="s">
        <v>29</v>
      </c>
      <c r="K52" s="33" t="s">
        <v>123</v>
      </c>
      <c r="L52" s="33" t="s">
        <v>123</v>
      </c>
      <c r="M52" s="34" t="s">
        <v>123</v>
      </c>
    </row>
    <row r="53" spans="1:13" ht="68.400000000000006" x14ac:dyDescent="0.3">
      <c r="A53" s="14" t="s">
        <v>179</v>
      </c>
      <c r="B53" s="15" t="s">
        <v>180</v>
      </c>
      <c r="C53" s="16" t="s">
        <v>181</v>
      </c>
      <c r="D53" s="16" t="s">
        <v>182</v>
      </c>
      <c r="E53" s="16"/>
      <c r="F53" s="17">
        <f>F54+F58</f>
        <v>63674</v>
      </c>
      <c r="G53" s="17">
        <f>G54+G58</f>
        <v>63674</v>
      </c>
      <c r="H53" s="17">
        <f>H54+H58</f>
        <v>63674</v>
      </c>
      <c r="I53" s="16" t="s">
        <v>183</v>
      </c>
      <c r="J53" s="18" t="s">
        <v>23</v>
      </c>
      <c r="K53" s="19" t="s">
        <v>156</v>
      </c>
      <c r="L53" s="19" t="s">
        <v>156</v>
      </c>
      <c r="M53" s="20" t="s">
        <v>156</v>
      </c>
    </row>
    <row r="54" spans="1:13" ht="45.6" x14ac:dyDescent="0.3">
      <c r="A54" s="21" t="s">
        <v>184</v>
      </c>
      <c r="B54" s="22" t="s">
        <v>185</v>
      </c>
      <c r="C54" s="23" t="s">
        <v>181</v>
      </c>
      <c r="D54" s="23" t="s">
        <v>182</v>
      </c>
      <c r="E54" s="23" t="s">
        <v>27</v>
      </c>
      <c r="F54" s="24">
        <f>F55+F57</f>
        <v>33230</v>
      </c>
      <c r="G54" s="24">
        <f>G55+G57</f>
        <v>33230</v>
      </c>
      <c r="H54" s="24">
        <f>H55+H57</f>
        <v>33230</v>
      </c>
      <c r="I54" s="23" t="s">
        <v>137</v>
      </c>
      <c r="J54" s="25" t="s">
        <v>29</v>
      </c>
      <c r="K54" s="26" t="s">
        <v>40</v>
      </c>
      <c r="L54" s="26" t="s">
        <v>40</v>
      </c>
      <c r="M54" s="27" t="s">
        <v>40</v>
      </c>
    </row>
    <row r="55" spans="1:13" ht="68.400000000000006" x14ac:dyDescent="0.3">
      <c r="A55" s="28" t="s">
        <v>186</v>
      </c>
      <c r="B55" s="29" t="s">
        <v>187</v>
      </c>
      <c r="C55" s="30" t="s">
        <v>181</v>
      </c>
      <c r="D55" s="30" t="s">
        <v>182</v>
      </c>
      <c r="E55" s="30" t="s">
        <v>34</v>
      </c>
      <c r="F55" s="35">
        <f>SUM(F56:F56)+23230</f>
        <v>23230</v>
      </c>
      <c r="G55" s="35">
        <f>SUM(G56:G56)+23230</f>
        <v>23230</v>
      </c>
      <c r="H55" s="35">
        <f>SUM(H56:H56)+23230</f>
        <v>23230</v>
      </c>
      <c r="I55" s="30" t="s">
        <v>188</v>
      </c>
      <c r="J55" s="32" t="s">
        <v>29</v>
      </c>
      <c r="K55" s="33" t="s">
        <v>189</v>
      </c>
      <c r="L55" s="33" t="s">
        <v>189</v>
      </c>
      <c r="M55" s="34" t="s">
        <v>189</v>
      </c>
    </row>
    <row r="56" spans="1:13" x14ac:dyDescent="0.3">
      <c r="A56" s="36"/>
      <c r="B56" s="37"/>
      <c r="C56" s="38"/>
      <c r="D56" s="38"/>
      <c r="E56" s="38"/>
      <c r="F56" s="39">
        <v>0</v>
      </c>
      <c r="G56" s="39">
        <v>0</v>
      </c>
      <c r="H56" s="39">
        <v>0</v>
      </c>
      <c r="I56" s="38" t="s">
        <v>190</v>
      </c>
      <c r="J56" s="40" t="s">
        <v>29</v>
      </c>
      <c r="K56" s="41" t="s">
        <v>191</v>
      </c>
      <c r="L56" s="41" t="s">
        <v>191</v>
      </c>
      <c r="M56" s="42" t="s">
        <v>191</v>
      </c>
    </row>
    <row r="57" spans="1:13" ht="45.6" x14ac:dyDescent="0.3">
      <c r="A57" s="28" t="s">
        <v>192</v>
      </c>
      <c r="B57" s="29" t="s">
        <v>193</v>
      </c>
      <c r="C57" s="30" t="s">
        <v>181</v>
      </c>
      <c r="D57" s="30" t="s">
        <v>182</v>
      </c>
      <c r="E57" s="30" t="s">
        <v>34</v>
      </c>
      <c r="F57" s="31">
        <v>10000</v>
      </c>
      <c r="G57" s="31">
        <v>10000</v>
      </c>
      <c r="H57" s="31">
        <v>10000</v>
      </c>
      <c r="I57" s="30" t="s">
        <v>194</v>
      </c>
      <c r="J57" s="32" t="s">
        <v>29</v>
      </c>
      <c r="K57" s="33" t="s">
        <v>93</v>
      </c>
      <c r="L57" s="33" t="s">
        <v>93</v>
      </c>
      <c r="M57" s="34" t="s">
        <v>93</v>
      </c>
    </row>
    <row r="58" spans="1:13" ht="68.400000000000006" x14ac:dyDescent="0.3">
      <c r="A58" s="21" t="s">
        <v>195</v>
      </c>
      <c r="B58" s="22" t="s">
        <v>196</v>
      </c>
      <c r="C58" s="23" t="s">
        <v>181</v>
      </c>
      <c r="D58" s="23" t="s">
        <v>182</v>
      </c>
      <c r="E58" s="23" t="s">
        <v>27</v>
      </c>
      <c r="F58" s="24">
        <f>SUM(F59:F59)</f>
        <v>30444</v>
      </c>
      <c r="G58" s="24">
        <f>SUM(G59:G59)</f>
        <v>30444</v>
      </c>
      <c r="H58" s="24">
        <f>SUM(H59:H59)</f>
        <v>30444</v>
      </c>
      <c r="I58" s="23" t="s">
        <v>197</v>
      </c>
      <c r="J58" s="25" t="s">
        <v>29</v>
      </c>
      <c r="K58" s="26" t="s">
        <v>30</v>
      </c>
      <c r="L58" s="26" t="s">
        <v>30</v>
      </c>
      <c r="M58" s="27" t="s">
        <v>30</v>
      </c>
    </row>
    <row r="59" spans="1:13" ht="91.2" x14ac:dyDescent="0.3">
      <c r="A59" s="28" t="s">
        <v>198</v>
      </c>
      <c r="B59" s="29" t="s">
        <v>199</v>
      </c>
      <c r="C59" s="30" t="s">
        <v>200</v>
      </c>
      <c r="D59" s="30" t="s">
        <v>182</v>
      </c>
      <c r="E59" s="30" t="s">
        <v>34</v>
      </c>
      <c r="F59" s="35">
        <f>SUM(F60:F62)+30444</f>
        <v>30444</v>
      </c>
      <c r="G59" s="35">
        <f>SUM(G60:G62)+30444</f>
        <v>30444</v>
      </c>
      <c r="H59" s="35">
        <f>SUM(H60:H62)+30444</f>
        <v>30444</v>
      </c>
      <c r="I59" s="30" t="s">
        <v>201</v>
      </c>
      <c r="J59" s="32" t="s">
        <v>29</v>
      </c>
      <c r="K59" s="33" t="s">
        <v>40</v>
      </c>
      <c r="L59" s="33" t="s">
        <v>40</v>
      </c>
      <c r="M59" s="34" t="s">
        <v>40</v>
      </c>
    </row>
    <row r="60" spans="1:13" ht="45.6" x14ac:dyDescent="0.3">
      <c r="A60" s="36"/>
      <c r="B60" s="37"/>
      <c r="C60" s="38"/>
      <c r="D60" s="38"/>
      <c r="E60" s="38"/>
      <c r="F60" s="39">
        <v>0</v>
      </c>
      <c r="G60" s="39">
        <v>0</v>
      </c>
      <c r="H60" s="39">
        <v>0</v>
      </c>
      <c r="I60" s="38" t="s">
        <v>202</v>
      </c>
      <c r="J60" s="40" t="s">
        <v>29</v>
      </c>
      <c r="K60" s="41" t="s">
        <v>203</v>
      </c>
      <c r="L60" s="41" t="s">
        <v>203</v>
      </c>
      <c r="M60" s="42" t="s">
        <v>203</v>
      </c>
    </row>
    <row r="61" spans="1:13" ht="45.6" x14ac:dyDescent="0.3">
      <c r="A61" s="36"/>
      <c r="B61" s="37"/>
      <c r="C61" s="38"/>
      <c r="D61" s="38"/>
      <c r="E61" s="38"/>
      <c r="F61" s="39">
        <v>0</v>
      </c>
      <c r="G61" s="39">
        <v>0</v>
      </c>
      <c r="H61" s="39">
        <v>0</v>
      </c>
      <c r="I61" s="38" t="s">
        <v>204</v>
      </c>
      <c r="J61" s="40" t="s">
        <v>29</v>
      </c>
      <c r="K61" s="41" t="s">
        <v>203</v>
      </c>
      <c r="L61" s="41" t="s">
        <v>203</v>
      </c>
      <c r="M61" s="42" t="s">
        <v>203</v>
      </c>
    </row>
    <row r="62" spans="1:13" ht="45.6" x14ac:dyDescent="0.3">
      <c r="A62" s="36"/>
      <c r="B62" s="37"/>
      <c r="C62" s="38"/>
      <c r="D62" s="38"/>
      <c r="E62" s="38"/>
      <c r="F62" s="39">
        <v>0</v>
      </c>
      <c r="G62" s="39">
        <v>0</v>
      </c>
      <c r="H62" s="39">
        <v>0</v>
      </c>
      <c r="I62" s="38" t="s">
        <v>205</v>
      </c>
      <c r="J62" s="40" t="s">
        <v>29</v>
      </c>
      <c r="K62" s="41" t="s">
        <v>40</v>
      </c>
      <c r="L62" s="41" t="s">
        <v>40</v>
      </c>
      <c r="M62" s="42" t="s">
        <v>40</v>
      </c>
    </row>
    <row r="63" spans="1:13" ht="45.6" x14ac:dyDescent="0.3">
      <c r="A63" s="14" t="s">
        <v>206</v>
      </c>
      <c r="B63" s="15" t="s">
        <v>207</v>
      </c>
      <c r="C63" s="16" t="s">
        <v>208</v>
      </c>
      <c r="D63" s="16" t="s">
        <v>209</v>
      </c>
      <c r="E63" s="16"/>
      <c r="F63" s="17">
        <f t="shared" ref="F63:H64" si="1">SUM(F64:F64)</f>
        <v>34197</v>
      </c>
      <c r="G63" s="17">
        <f t="shared" si="1"/>
        <v>34197</v>
      </c>
      <c r="H63" s="17">
        <f t="shared" si="1"/>
        <v>34197</v>
      </c>
      <c r="I63" s="16" t="s">
        <v>210</v>
      </c>
      <c r="J63" s="18" t="s">
        <v>23</v>
      </c>
      <c r="K63" s="19" t="s">
        <v>189</v>
      </c>
      <c r="L63" s="19" t="s">
        <v>189</v>
      </c>
      <c r="M63" s="20" t="s">
        <v>189</v>
      </c>
    </row>
    <row r="64" spans="1:13" ht="91.2" x14ac:dyDescent="0.3">
      <c r="A64" s="21" t="s">
        <v>211</v>
      </c>
      <c r="B64" s="22" t="s">
        <v>212</v>
      </c>
      <c r="C64" s="23" t="s">
        <v>208</v>
      </c>
      <c r="D64" s="23" t="s">
        <v>209</v>
      </c>
      <c r="E64" s="23" t="s">
        <v>27</v>
      </c>
      <c r="F64" s="24">
        <f t="shared" si="1"/>
        <v>34197</v>
      </c>
      <c r="G64" s="24">
        <f t="shared" si="1"/>
        <v>34197</v>
      </c>
      <c r="H64" s="24">
        <f t="shared" si="1"/>
        <v>34197</v>
      </c>
      <c r="I64" s="23" t="s">
        <v>213</v>
      </c>
      <c r="J64" s="25" t="s">
        <v>29</v>
      </c>
      <c r="K64" s="26" t="s">
        <v>189</v>
      </c>
      <c r="L64" s="26" t="s">
        <v>189</v>
      </c>
      <c r="M64" s="27" t="s">
        <v>189</v>
      </c>
    </row>
    <row r="65" spans="1:13" ht="45.6" x14ac:dyDescent="0.3">
      <c r="A65" s="28" t="s">
        <v>214</v>
      </c>
      <c r="B65" s="29" t="s">
        <v>215</v>
      </c>
      <c r="C65" s="30" t="s">
        <v>208</v>
      </c>
      <c r="D65" s="30" t="s">
        <v>209</v>
      </c>
      <c r="E65" s="30" t="s">
        <v>216</v>
      </c>
      <c r="F65" s="35">
        <f>SUM(F66:F67)+34197</f>
        <v>34197</v>
      </c>
      <c r="G65" s="35">
        <f>SUM(G66:G67)+34197</f>
        <v>34197</v>
      </c>
      <c r="H65" s="35">
        <f>SUM(H66:H67)+34197</f>
        <v>34197</v>
      </c>
      <c r="I65" s="30" t="s">
        <v>217</v>
      </c>
      <c r="J65" s="32" t="s">
        <v>29</v>
      </c>
      <c r="K65" s="33" t="s">
        <v>218</v>
      </c>
      <c r="L65" s="33" t="s">
        <v>218</v>
      </c>
      <c r="M65" s="34" t="s">
        <v>218</v>
      </c>
    </row>
    <row r="66" spans="1:13" ht="68.400000000000006" x14ac:dyDescent="0.3">
      <c r="A66" s="36"/>
      <c r="B66" s="37"/>
      <c r="C66" s="38"/>
      <c r="D66" s="38"/>
      <c r="E66" s="38"/>
      <c r="F66" s="39">
        <v>0</v>
      </c>
      <c r="G66" s="39">
        <v>0</v>
      </c>
      <c r="H66" s="39">
        <v>0</v>
      </c>
      <c r="I66" s="38" t="s">
        <v>219</v>
      </c>
      <c r="J66" s="40" t="s">
        <v>29</v>
      </c>
      <c r="K66" s="41" t="s">
        <v>218</v>
      </c>
      <c r="L66" s="41" t="s">
        <v>218</v>
      </c>
      <c r="M66" s="42" t="s">
        <v>218</v>
      </c>
    </row>
    <row r="67" spans="1:13" ht="45.6" x14ac:dyDescent="0.3">
      <c r="A67" s="36"/>
      <c r="B67" s="37"/>
      <c r="C67" s="38"/>
      <c r="D67" s="38"/>
      <c r="E67" s="38"/>
      <c r="F67" s="39">
        <v>0</v>
      </c>
      <c r="G67" s="39">
        <v>0</v>
      </c>
      <c r="H67" s="39">
        <v>0</v>
      </c>
      <c r="I67" s="38" t="s">
        <v>220</v>
      </c>
      <c r="J67" s="40" t="s">
        <v>29</v>
      </c>
      <c r="K67" s="41" t="s">
        <v>203</v>
      </c>
      <c r="L67" s="41" t="s">
        <v>203</v>
      </c>
      <c r="M67" s="42" t="s">
        <v>203</v>
      </c>
    </row>
    <row r="68" spans="1:13" ht="45.6" x14ac:dyDescent="0.3">
      <c r="A68" s="14" t="s">
        <v>221</v>
      </c>
      <c r="B68" s="15" t="s">
        <v>222</v>
      </c>
      <c r="C68" s="16" t="s">
        <v>181</v>
      </c>
      <c r="D68" s="16" t="s">
        <v>182</v>
      </c>
      <c r="E68" s="16"/>
      <c r="F68" s="17">
        <f>SUM(F69:F69)</f>
        <v>80000</v>
      </c>
      <c r="G68" s="17">
        <f>SUM(G69:G69)</f>
        <v>80000</v>
      </c>
      <c r="H68" s="17">
        <f>SUM(H69:H69)</f>
        <v>80000</v>
      </c>
      <c r="I68" s="16" t="s">
        <v>223</v>
      </c>
      <c r="J68" s="18" t="s">
        <v>23</v>
      </c>
      <c r="K68" s="19" t="s">
        <v>97</v>
      </c>
      <c r="L68" s="19" t="s">
        <v>97</v>
      </c>
      <c r="M68" s="20" t="s">
        <v>97</v>
      </c>
    </row>
    <row r="69" spans="1:13" ht="91.2" x14ac:dyDescent="0.3">
      <c r="A69" s="21" t="s">
        <v>224</v>
      </c>
      <c r="B69" s="22" t="s">
        <v>225</v>
      </c>
      <c r="C69" s="23" t="s">
        <v>226</v>
      </c>
      <c r="D69" s="23" t="s">
        <v>182</v>
      </c>
      <c r="E69" s="23" t="s">
        <v>27</v>
      </c>
      <c r="F69" s="24">
        <f>SUM(F70:F71)</f>
        <v>80000</v>
      </c>
      <c r="G69" s="24">
        <f>SUM(G70:G71)</f>
        <v>80000</v>
      </c>
      <c r="H69" s="24">
        <f>SUM(H70:H71)</f>
        <v>80000</v>
      </c>
      <c r="I69" s="23" t="s">
        <v>227</v>
      </c>
      <c r="J69" s="25" t="s">
        <v>29</v>
      </c>
      <c r="K69" s="26" t="s">
        <v>40</v>
      </c>
      <c r="L69" s="26" t="s">
        <v>40</v>
      </c>
      <c r="M69" s="27" t="s">
        <v>40</v>
      </c>
    </row>
    <row r="70" spans="1:13" ht="91.2" x14ac:dyDescent="0.3">
      <c r="A70" s="28" t="s">
        <v>228</v>
      </c>
      <c r="B70" s="29" t="s">
        <v>229</v>
      </c>
      <c r="C70" s="30" t="s">
        <v>181</v>
      </c>
      <c r="D70" s="30" t="s">
        <v>182</v>
      </c>
      <c r="E70" s="30" t="s">
        <v>34</v>
      </c>
      <c r="F70" s="31">
        <v>20000</v>
      </c>
      <c r="G70" s="31">
        <v>20000</v>
      </c>
      <c r="H70" s="31">
        <v>20000</v>
      </c>
      <c r="I70" s="30" t="s">
        <v>230</v>
      </c>
      <c r="J70" s="32" t="s">
        <v>29</v>
      </c>
      <c r="K70" s="33" t="s">
        <v>40</v>
      </c>
      <c r="L70" s="33" t="s">
        <v>40</v>
      </c>
      <c r="M70" s="34" t="s">
        <v>40</v>
      </c>
    </row>
    <row r="71" spans="1:13" ht="45.6" x14ac:dyDescent="0.3">
      <c r="A71" s="28" t="s">
        <v>231</v>
      </c>
      <c r="B71" s="29" t="s">
        <v>232</v>
      </c>
      <c r="C71" s="30" t="s">
        <v>17</v>
      </c>
      <c r="D71" s="30" t="s">
        <v>33</v>
      </c>
      <c r="E71" s="30" t="s">
        <v>34</v>
      </c>
      <c r="F71" s="31">
        <v>60000</v>
      </c>
      <c r="G71" s="31">
        <v>60000</v>
      </c>
      <c r="H71" s="31">
        <v>60000</v>
      </c>
      <c r="I71" s="30" t="s">
        <v>233</v>
      </c>
      <c r="J71" s="32" t="s">
        <v>29</v>
      </c>
      <c r="K71" s="33" t="s">
        <v>234</v>
      </c>
      <c r="L71" s="33" t="s">
        <v>234</v>
      </c>
      <c r="M71" s="34" t="s">
        <v>234</v>
      </c>
    </row>
    <row r="72" spans="1:13" ht="91.2" x14ac:dyDescent="0.3">
      <c r="A72" s="14" t="s">
        <v>235</v>
      </c>
      <c r="B72" s="15" t="s">
        <v>236</v>
      </c>
      <c r="C72" s="16" t="s">
        <v>17</v>
      </c>
      <c r="D72" s="16" t="s">
        <v>21</v>
      </c>
      <c r="E72" s="16"/>
      <c r="F72" s="17">
        <f>F73+F77</f>
        <v>79214.070000000007</v>
      </c>
      <c r="G72" s="17">
        <f>G73+G77</f>
        <v>79214</v>
      </c>
      <c r="H72" s="17">
        <f>H73+H77</f>
        <v>79214</v>
      </c>
      <c r="I72" s="16" t="s">
        <v>237</v>
      </c>
      <c r="J72" s="18" t="s">
        <v>23</v>
      </c>
      <c r="K72" s="19" t="s">
        <v>238</v>
      </c>
      <c r="L72" s="19" t="s">
        <v>238</v>
      </c>
      <c r="M72" s="20" t="s">
        <v>238</v>
      </c>
    </row>
    <row r="73" spans="1:13" ht="68.400000000000006" x14ac:dyDescent="0.3">
      <c r="A73" s="21" t="s">
        <v>239</v>
      </c>
      <c r="B73" s="22" t="s">
        <v>240</v>
      </c>
      <c r="C73" s="23" t="s">
        <v>17</v>
      </c>
      <c r="D73" s="23" t="s">
        <v>21</v>
      </c>
      <c r="E73" s="23" t="s">
        <v>241</v>
      </c>
      <c r="F73" s="24">
        <f>SUM(F74:F76)</f>
        <v>7000</v>
      </c>
      <c r="G73" s="24">
        <f>SUM(G74:G76)</f>
        <v>7000</v>
      </c>
      <c r="H73" s="24">
        <f>SUM(H74:H76)</f>
        <v>7000</v>
      </c>
      <c r="I73" s="23" t="s">
        <v>242</v>
      </c>
      <c r="J73" s="25" t="s">
        <v>23</v>
      </c>
      <c r="K73" s="26" t="s">
        <v>36</v>
      </c>
      <c r="L73" s="26" t="s">
        <v>36</v>
      </c>
      <c r="M73" s="27" t="s">
        <v>36</v>
      </c>
    </row>
    <row r="74" spans="1:13" ht="68.400000000000006" x14ac:dyDescent="0.3">
      <c r="A74" s="28" t="s">
        <v>243</v>
      </c>
      <c r="B74" s="29" t="s">
        <v>244</v>
      </c>
      <c r="C74" s="30" t="s">
        <v>17</v>
      </c>
      <c r="D74" s="30" t="s">
        <v>21</v>
      </c>
      <c r="E74" s="30" t="s">
        <v>245</v>
      </c>
      <c r="F74" s="31">
        <v>0</v>
      </c>
      <c r="G74" s="31">
        <v>0</v>
      </c>
      <c r="H74" s="31">
        <v>0</v>
      </c>
      <c r="I74" s="30" t="s">
        <v>246</v>
      </c>
      <c r="J74" s="32" t="s">
        <v>29</v>
      </c>
      <c r="K74" s="33" t="s">
        <v>84</v>
      </c>
      <c r="L74" s="33" t="s">
        <v>84</v>
      </c>
      <c r="M74" s="34" t="s">
        <v>123</v>
      </c>
    </row>
    <row r="75" spans="1:13" ht="68.400000000000006" x14ac:dyDescent="0.3">
      <c r="A75" s="28" t="s">
        <v>247</v>
      </c>
      <c r="B75" s="29" t="s">
        <v>248</v>
      </c>
      <c r="C75" s="30" t="s">
        <v>17</v>
      </c>
      <c r="D75" s="30" t="s">
        <v>33</v>
      </c>
      <c r="E75" s="30" t="s">
        <v>245</v>
      </c>
      <c r="F75" s="31">
        <v>0</v>
      </c>
      <c r="G75" s="31">
        <v>0</v>
      </c>
      <c r="H75" s="31">
        <v>0</v>
      </c>
      <c r="I75" s="30" t="s">
        <v>249</v>
      </c>
      <c r="J75" s="32" t="s">
        <v>29</v>
      </c>
      <c r="K75" s="33" t="s">
        <v>68</v>
      </c>
      <c r="L75" s="33" t="s">
        <v>68</v>
      </c>
      <c r="M75" s="34" t="s">
        <v>123</v>
      </c>
    </row>
    <row r="76" spans="1:13" ht="68.400000000000006" x14ac:dyDescent="0.3">
      <c r="A76" s="28" t="s">
        <v>250</v>
      </c>
      <c r="B76" s="29" t="s">
        <v>251</v>
      </c>
      <c r="C76" s="30" t="s">
        <v>17</v>
      </c>
      <c r="D76" s="30" t="s">
        <v>21</v>
      </c>
      <c r="E76" s="30" t="s">
        <v>245</v>
      </c>
      <c r="F76" s="31">
        <v>7000</v>
      </c>
      <c r="G76" s="31">
        <v>7000</v>
      </c>
      <c r="H76" s="31">
        <v>7000</v>
      </c>
      <c r="I76" s="30" t="s">
        <v>252</v>
      </c>
      <c r="J76" s="32" t="s">
        <v>29</v>
      </c>
      <c r="K76" s="33" t="s">
        <v>253</v>
      </c>
      <c r="L76" s="33" t="s">
        <v>253</v>
      </c>
      <c r="M76" s="34" t="s">
        <v>123</v>
      </c>
    </row>
    <row r="77" spans="1:13" ht="114" x14ac:dyDescent="0.3">
      <c r="A77" s="21" t="s">
        <v>254</v>
      </c>
      <c r="B77" s="22" t="s">
        <v>255</v>
      </c>
      <c r="C77" s="23" t="s">
        <v>17</v>
      </c>
      <c r="D77" s="23" t="s">
        <v>21</v>
      </c>
      <c r="E77" s="23" t="s">
        <v>241</v>
      </c>
      <c r="F77" s="24">
        <f>SUM(F78:F78)</f>
        <v>72214.070000000007</v>
      </c>
      <c r="G77" s="24">
        <f>SUM(G78:G78)</f>
        <v>72214</v>
      </c>
      <c r="H77" s="24">
        <f>SUM(H78:H78)</f>
        <v>72214</v>
      </c>
      <c r="I77" s="23" t="s">
        <v>256</v>
      </c>
      <c r="J77" s="25" t="s">
        <v>23</v>
      </c>
      <c r="K77" s="26" t="s">
        <v>36</v>
      </c>
      <c r="L77" s="26" t="s">
        <v>36</v>
      </c>
      <c r="M77" s="27" t="s">
        <v>36</v>
      </c>
    </row>
    <row r="78" spans="1:13" ht="68.400000000000006" x14ac:dyDescent="0.3">
      <c r="A78" s="28" t="s">
        <v>257</v>
      </c>
      <c r="B78" s="29" t="s">
        <v>258</v>
      </c>
      <c r="C78" s="30" t="s">
        <v>17</v>
      </c>
      <c r="D78" s="30" t="s">
        <v>154</v>
      </c>
      <c r="E78" s="30" t="s">
        <v>245</v>
      </c>
      <c r="F78" s="31">
        <v>72214.070000000007</v>
      </c>
      <c r="G78" s="31">
        <v>72214</v>
      </c>
      <c r="H78" s="31">
        <v>72214</v>
      </c>
      <c r="I78" s="30" t="s">
        <v>259</v>
      </c>
      <c r="J78" s="32" t="s">
        <v>29</v>
      </c>
      <c r="K78" s="33" t="s">
        <v>260</v>
      </c>
      <c r="L78" s="33" t="s">
        <v>260</v>
      </c>
      <c r="M78" s="34" t="s">
        <v>260</v>
      </c>
    </row>
    <row r="79" spans="1:13" ht="114" x14ac:dyDescent="0.3">
      <c r="A79" s="14" t="s">
        <v>261</v>
      </c>
      <c r="B79" s="15" t="s">
        <v>262</v>
      </c>
      <c r="C79" s="16" t="s">
        <v>17</v>
      </c>
      <c r="D79" s="16" t="s">
        <v>21</v>
      </c>
      <c r="E79" s="16"/>
      <c r="F79" s="17">
        <f>SUM(F80:F80)</f>
        <v>1300</v>
      </c>
      <c r="G79" s="17">
        <f>SUM(G80:G80)</f>
        <v>1300</v>
      </c>
      <c r="H79" s="17">
        <f>SUM(H80:H80)</f>
        <v>1300</v>
      </c>
      <c r="I79" s="16" t="s">
        <v>263</v>
      </c>
      <c r="J79" s="18" t="s">
        <v>23</v>
      </c>
      <c r="K79" s="19" t="s">
        <v>97</v>
      </c>
      <c r="L79" s="19" t="s">
        <v>97</v>
      </c>
      <c r="M79" s="20" t="s">
        <v>97</v>
      </c>
    </row>
    <row r="80" spans="1:13" ht="68.400000000000006" x14ac:dyDescent="0.3">
      <c r="A80" s="21" t="s">
        <v>264</v>
      </c>
      <c r="B80" s="22" t="s">
        <v>265</v>
      </c>
      <c r="C80" s="23" t="s">
        <v>17</v>
      </c>
      <c r="D80" s="23" t="s">
        <v>21</v>
      </c>
      <c r="E80" s="23" t="s">
        <v>241</v>
      </c>
      <c r="F80" s="24">
        <f>SUM(F81:F82)</f>
        <v>1300</v>
      </c>
      <c r="G80" s="24">
        <f>SUM(G81:G82)</f>
        <v>1300</v>
      </c>
      <c r="H80" s="24">
        <f>SUM(H81:H82)</f>
        <v>1300</v>
      </c>
      <c r="I80" s="23" t="s">
        <v>266</v>
      </c>
      <c r="J80" s="25" t="s">
        <v>23</v>
      </c>
      <c r="K80" s="26" t="s">
        <v>60</v>
      </c>
      <c r="L80" s="26" t="s">
        <v>267</v>
      </c>
      <c r="M80" s="27" t="s">
        <v>267</v>
      </c>
    </row>
    <row r="81" spans="1:13" ht="68.400000000000006" x14ac:dyDescent="0.3">
      <c r="A81" s="28" t="s">
        <v>268</v>
      </c>
      <c r="B81" s="29" t="s">
        <v>269</v>
      </c>
      <c r="C81" s="30" t="s">
        <v>17</v>
      </c>
      <c r="D81" s="30" t="s">
        <v>33</v>
      </c>
      <c r="E81" s="30" t="s">
        <v>245</v>
      </c>
      <c r="F81" s="31">
        <v>1000</v>
      </c>
      <c r="G81" s="31">
        <v>1000</v>
      </c>
      <c r="H81" s="31">
        <v>1000</v>
      </c>
      <c r="I81" s="30" t="s">
        <v>270</v>
      </c>
      <c r="J81" s="32" t="s">
        <v>29</v>
      </c>
      <c r="K81" s="33" t="s">
        <v>84</v>
      </c>
      <c r="L81" s="33" t="s">
        <v>84</v>
      </c>
      <c r="M81" s="34" t="s">
        <v>84</v>
      </c>
    </row>
    <row r="82" spans="1:13" ht="68.400000000000006" x14ac:dyDescent="0.3">
      <c r="A82" s="43" t="s">
        <v>271</v>
      </c>
      <c r="B82" s="44" t="s">
        <v>272</v>
      </c>
      <c r="C82" s="45" t="s">
        <v>17</v>
      </c>
      <c r="D82" s="45" t="s">
        <v>154</v>
      </c>
      <c r="E82" s="45" t="s">
        <v>245</v>
      </c>
      <c r="F82" s="46">
        <v>300</v>
      </c>
      <c r="G82" s="46">
        <v>300</v>
      </c>
      <c r="H82" s="46">
        <v>300</v>
      </c>
      <c r="I82" s="45" t="s">
        <v>273</v>
      </c>
      <c r="J82" s="47" t="s">
        <v>29</v>
      </c>
      <c r="K82" s="48" t="s">
        <v>203</v>
      </c>
      <c r="L82" s="48" t="s">
        <v>203</v>
      </c>
      <c r="M82" s="49" t="s">
        <v>203</v>
      </c>
    </row>
    <row r="83" spans="1:13" s="55" customFormat="1" x14ac:dyDescent="0.3">
      <c r="A83" s="50"/>
      <c r="B83" s="50"/>
      <c r="C83" s="51"/>
      <c r="D83" s="51"/>
      <c r="E83" s="51"/>
      <c r="F83" s="52"/>
      <c r="G83" s="52"/>
      <c r="H83" s="52"/>
      <c r="I83" s="51"/>
      <c r="J83" s="53"/>
      <c r="K83" s="54"/>
      <c r="L83" s="54"/>
      <c r="M83" s="54"/>
    </row>
    <row r="84" spans="1:13" s="55" customFormat="1" x14ac:dyDescent="0.3">
      <c r="A84" s="50"/>
      <c r="B84" s="50"/>
      <c r="C84" s="51"/>
      <c r="D84" s="51"/>
      <c r="E84" s="51"/>
      <c r="F84" s="52"/>
      <c r="G84" s="52"/>
      <c r="H84" s="52"/>
      <c r="I84" s="51"/>
      <c r="J84" s="53"/>
      <c r="K84" s="54"/>
      <c r="L84" s="54"/>
      <c r="M84" s="54"/>
    </row>
    <row r="85" spans="1:13" ht="68.400000000000006" x14ac:dyDescent="0.3">
      <c r="A85" s="4" t="s">
        <v>1</v>
      </c>
      <c r="B85" s="4" t="s">
        <v>0</v>
      </c>
      <c r="C85" s="4" t="s">
        <v>5</v>
      </c>
      <c r="D85" s="4" t="s">
        <v>6</v>
      </c>
      <c r="E85" s="4" t="s">
        <v>7</v>
      </c>
    </row>
    <row r="86" spans="1:13" ht="45.6" x14ac:dyDescent="0.3">
      <c r="A86" s="37" t="s">
        <v>274</v>
      </c>
      <c r="B86" s="37" t="s">
        <v>274</v>
      </c>
      <c r="C86" s="56">
        <f>SUM(C87:C92)</f>
        <v>23324290.939999998</v>
      </c>
      <c r="D86" s="56">
        <f>SUM(D87:D92)</f>
        <v>23410484.869999997</v>
      </c>
      <c r="E86" s="56">
        <f>SUM(E87:E92)</f>
        <v>23412984.869999997</v>
      </c>
    </row>
    <row r="87" spans="1:13" x14ac:dyDescent="0.3">
      <c r="A87" s="37" t="s">
        <v>275</v>
      </c>
      <c r="B87" s="37" t="s">
        <v>276</v>
      </c>
      <c r="C87" s="39">
        <v>10141838</v>
      </c>
      <c r="D87" s="39">
        <v>10191074</v>
      </c>
      <c r="E87" s="39">
        <v>10193574</v>
      </c>
    </row>
    <row r="88" spans="1:13" ht="114" x14ac:dyDescent="0.3">
      <c r="A88" s="37" t="s">
        <v>277</v>
      </c>
      <c r="B88" s="37" t="s">
        <v>278</v>
      </c>
      <c r="C88" s="39">
        <v>95077</v>
      </c>
      <c r="D88" s="39">
        <v>96035</v>
      </c>
      <c r="E88" s="39">
        <v>96035</v>
      </c>
    </row>
    <row r="89" spans="1:13" ht="45.6" x14ac:dyDescent="0.3">
      <c r="A89" s="37" t="s">
        <v>279</v>
      </c>
      <c r="B89" s="37" t="s">
        <v>280</v>
      </c>
      <c r="C89" s="39">
        <v>746099.87</v>
      </c>
      <c r="D89" s="39">
        <v>746099.87</v>
      </c>
      <c r="E89" s="39">
        <v>746099.87</v>
      </c>
    </row>
    <row r="90" spans="1:13" x14ac:dyDescent="0.3">
      <c r="A90" s="37" t="s">
        <v>281</v>
      </c>
      <c r="B90" s="37" t="s">
        <v>282</v>
      </c>
      <c r="C90" s="39">
        <v>12146700</v>
      </c>
      <c r="D90" s="39">
        <v>12182700</v>
      </c>
      <c r="E90" s="39">
        <v>12182700</v>
      </c>
    </row>
    <row r="91" spans="1:13" ht="45.6" x14ac:dyDescent="0.3">
      <c r="A91" s="37" t="s">
        <v>283</v>
      </c>
      <c r="B91" s="37" t="s">
        <v>284</v>
      </c>
      <c r="C91" s="39">
        <v>8179.07</v>
      </c>
      <c r="D91" s="39">
        <v>8179</v>
      </c>
      <c r="E91" s="39">
        <v>8179</v>
      </c>
    </row>
    <row r="92" spans="1:13" ht="114" x14ac:dyDescent="0.3">
      <c r="A92" s="37" t="s">
        <v>285</v>
      </c>
      <c r="B92" s="37" t="s">
        <v>286</v>
      </c>
      <c r="C92" s="39">
        <v>186397</v>
      </c>
      <c r="D92" s="39">
        <v>186397</v>
      </c>
      <c r="E92" s="39">
        <v>186397</v>
      </c>
    </row>
    <row r="93" spans="1:13" ht="45.6" x14ac:dyDescent="0.3">
      <c r="A93" s="37" t="s">
        <v>287</v>
      </c>
      <c r="B93" s="37" t="s">
        <v>288</v>
      </c>
      <c r="C93" s="39">
        <v>6448</v>
      </c>
      <c r="D93" s="39">
        <v>0</v>
      </c>
      <c r="E93" s="39">
        <v>0</v>
      </c>
    </row>
    <row r="94" spans="1:13" ht="45.6" x14ac:dyDescent="0.3">
      <c r="A94" s="59"/>
      <c r="B94" s="60" t="s">
        <v>289</v>
      </c>
      <c r="C94" s="61">
        <f>C86+C93</f>
        <v>23330738.939999998</v>
      </c>
      <c r="D94" s="61">
        <f>D86+D93</f>
        <v>23410484.869999997</v>
      </c>
      <c r="E94" s="61">
        <f>E86+E93</f>
        <v>23412984.869999997</v>
      </c>
    </row>
    <row r="95" spans="1:13" ht="91.2" x14ac:dyDescent="0.3">
      <c r="A95" s="62"/>
      <c r="B95" s="63" t="s">
        <v>290</v>
      </c>
      <c r="C95" s="64">
        <v>1449840.53</v>
      </c>
      <c r="D95" s="64">
        <v>23221506.870000001</v>
      </c>
      <c r="E95" s="64">
        <v>23230454.870000001</v>
      </c>
    </row>
  </sheetData>
  <mergeCells count="16">
    <mergeCell ref="A1:M1"/>
    <mergeCell ref="D2:G2"/>
    <mergeCell ref="I2:M2"/>
    <mergeCell ref="D3:G3"/>
    <mergeCell ref="A6:A8"/>
    <mergeCell ref="B6:B8"/>
    <mergeCell ref="C6:C8"/>
    <mergeCell ref="D6:D8"/>
    <mergeCell ref="E6:E8"/>
    <mergeCell ref="F6:F8"/>
    <mergeCell ref="G6:G8"/>
    <mergeCell ref="H6:H8"/>
    <mergeCell ref="I7:I8"/>
    <mergeCell ref="J7:J8"/>
    <mergeCell ref="I6:M6"/>
    <mergeCell ref="K7:M7"/>
  </mergeCells>
  <pageMargins left="0.39370078740157483" right="0.39370078740157483" top="0.39370078740157483" bottom="0.39370078740157483" header="0.39370078740157483" footer="0.39370078740157483"/>
  <pageSetup paperSize="8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Planas</vt:lpstr>
      <vt:lpstr>Planas!Print_Titles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Inga Kanapeckienė</cp:lastModifiedBy>
  <cp:lastPrinted>2024-02-01T13:20:05Z</cp:lastPrinted>
  <dcterms:created xsi:type="dcterms:W3CDTF">2024-02-01T09:45:29Z</dcterms:created>
  <dcterms:modified xsi:type="dcterms:W3CDTF">2024-02-01T14:30:21Z</dcterms:modified>
</cp:coreProperties>
</file>