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"/>
    </mc:Choice>
  </mc:AlternateContent>
  <xr:revisionPtr revIDLastSave="0" documentId="8_{F9AC3A76-109F-4D4B-8EE2-88E3E35462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8" i="1" l="1"/>
  <c r="F98" i="1"/>
  <c r="F57" i="1"/>
  <c r="E57" i="1"/>
  <c r="D57" i="1"/>
  <c r="E45" i="1"/>
  <c r="D45" i="1"/>
  <c r="E9" i="1"/>
  <c r="D9" i="1"/>
  <c r="E98" i="1" l="1"/>
  <c r="D95" i="1"/>
  <c r="D54" i="1"/>
  <c r="E54" i="1"/>
  <c r="D75" i="1" l="1"/>
  <c r="D41" i="1" l="1"/>
  <c r="D33" i="1"/>
  <c r="E41" i="1"/>
  <c r="E95" i="1"/>
  <c r="E33" i="1"/>
  <c r="F128" i="1"/>
  <c r="F95" i="1"/>
  <c r="F41" i="1" l="1"/>
  <c r="E128" i="1" l="1"/>
  <c r="D128" i="1"/>
  <c r="F75" i="1"/>
  <c r="E75" i="1"/>
  <c r="F54" i="1"/>
  <c r="F33" i="1"/>
  <c r="E129" i="1" l="1"/>
  <c r="F129" i="1"/>
  <c r="D129" i="1"/>
</calcChain>
</file>

<file path=xl/sharedStrings.xml><?xml version="1.0" encoding="utf-8"?>
<sst xmlns="http://schemas.openxmlformats.org/spreadsheetml/2006/main" count="133" uniqueCount="112">
  <si>
    <t xml:space="preserve">                                                                                                           PATVIRTINTA</t>
  </si>
  <si>
    <t xml:space="preserve">                                                                                                                                      Šakių rajono savivaldybės tarybos</t>
  </si>
  <si>
    <t>tūkst. Eur</t>
  </si>
  <si>
    <t>Programos kodas</t>
  </si>
  <si>
    <t>Programos pavadinimas</t>
  </si>
  <si>
    <t>Asignavimų valdytojas</t>
  </si>
  <si>
    <t xml:space="preserve">Iš viso </t>
  </si>
  <si>
    <t>Mokymosi visą gyvenimą, jaunimo ir sporto programa</t>
  </si>
  <si>
    <t xml:space="preserve">    Savivaldybės administracija</t>
  </si>
  <si>
    <t xml:space="preserve">    Barzdų seniūnija</t>
  </si>
  <si>
    <t xml:space="preserve">    Griškabūdžio seniūnija</t>
  </si>
  <si>
    <t xml:space="preserve">    Kidulių seniūnija</t>
  </si>
  <si>
    <t xml:space="preserve">    Kriūkų seniūnija</t>
  </si>
  <si>
    <t xml:space="preserve">    Kudirkos Naumiesčio seniūnija</t>
  </si>
  <si>
    <t xml:space="preserve">    Lekėčių seniūnija</t>
  </si>
  <si>
    <t xml:space="preserve">    Sintautų seniūnija</t>
  </si>
  <si>
    <t xml:space="preserve">    Slavikų seniūnija</t>
  </si>
  <si>
    <t xml:space="preserve">    Sudargo seniūnija</t>
  </si>
  <si>
    <t xml:space="preserve">    Šakių seniūnija</t>
  </si>
  <si>
    <t xml:space="preserve">    Žvirgždaičių seniūnija</t>
  </si>
  <si>
    <t>Šakių  „Žiburio“ gimnazija</t>
  </si>
  <si>
    <t>Kudirkos Naumiesčio Vinco Kudirkos gimnazija</t>
  </si>
  <si>
    <t>Lukšių Vinco Grybo gimnazija</t>
  </si>
  <si>
    <t>Šakių „Varpo“ mokykla</t>
  </si>
  <si>
    <t>Gelgaudiškio pagrindinė mokykla</t>
  </si>
  <si>
    <t>Griškabūdžio gimnazija</t>
  </si>
  <si>
    <t>Kidulių pagrindinė mokykla</t>
  </si>
  <si>
    <t>Sintautų pagrindinė mokykla</t>
  </si>
  <si>
    <t>Šakių rajono meno mokykla</t>
  </si>
  <si>
    <t>Šakių jaunimo kūrybos ir sporto centras</t>
  </si>
  <si>
    <t>Iš viso programai</t>
  </si>
  <si>
    <t>Regioninės plėtros ir bendruomeninių iniciatyvų programa</t>
  </si>
  <si>
    <t>Savivaldybės administracija, iš jų:</t>
  </si>
  <si>
    <t>Kultūros ir turizmo plėtros programa</t>
  </si>
  <si>
    <t xml:space="preserve">Savivaldybės administracija </t>
  </si>
  <si>
    <t>Šakių kultūros centras</t>
  </si>
  <si>
    <t>Zanavykų krašto muziejus</t>
  </si>
  <si>
    <t>Savivaldybės viešoji biblioteka</t>
  </si>
  <si>
    <t>Valdymo programa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</si>
  <si>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</si>
  <si>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</si>
  <si>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</si>
  <si>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</si>
  <si>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</si>
  <si>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</si>
  <si>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</si>
  <si>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</si>
  <si>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</si>
  <si>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</si>
  <si>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</si>
  <si>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</si>
  <si>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</si>
  <si>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</si>
  <si>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</si>
  <si>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</si>
  <si>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>Šakių rajono savivaldybės kontrolieriaus tarnyba</t>
  </si>
  <si>
    <t>Ūkio plėtros programa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</si>
  <si>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</si>
  <si>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</si>
  <si>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</si>
  <si>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</si>
  <si>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</si>
  <si>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</si>
  <si>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</si>
  <si>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</si>
  <si>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</si>
  <si>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</si>
  <si>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</si>
  <si>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</si>
  <si>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</si>
  <si>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</si>
  <si>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</si>
  <si>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</si>
  <si>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Socialinės ir sveikatos apsaugos programa</t>
  </si>
  <si>
    <t xml:space="preserve">    Gelgaudiškio seniūnija</t>
  </si>
  <si>
    <t xml:space="preserve">    Lukšių seniūnija</t>
  </si>
  <si>
    <t xml:space="preserve">    Plokščių seniūnija</t>
  </si>
  <si>
    <t>Kukarskės globos namai</t>
  </si>
  <si>
    <t>Šakių socialinių paslaugų centras</t>
  </si>
  <si>
    <t>Šakių „Žiburio" gimnazija</t>
  </si>
  <si>
    <t>Šakių „Varpo" mokykla</t>
  </si>
  <si>
    <t>PATVIRTINTA</t>
  </si>
  <si>
    <t>Šakių rajono savivaldybės tarybos</t>
  </si>
  <si>
    <t>Šakių rajono savivaldybės visuomenės sveikatos biuras</t>
  </si>
  <si>
    <t>Šakių rajono švietimo pagalbos tarnyba</t>
  </si>
  <si>
    <t>iš jų: darbo užmokesčiui</t>
  </si>
  <si>
    <t xml:space="preserve">      Savivaldybės administracija  (Biudžeto, turto ir strateginio planavimo skyrius)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</si>
  <si>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</si>
  <si>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</si>
  <si>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</si>
  <si>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</si>
  <si>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</si>
  <si>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</si>
  <si>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</si>
  <si>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</si>
  <si>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</si>
  <si>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</si>
  <si>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</si>
  <si>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 xml:space="preserve">2 priedas </t>
  </si>
  <si>
    <t xml:space="preserve">            Savivaldybės biudžeto lėšos</t>
  </si>
  <si>
    <t xml:space="preserve">          Europos Sąjungos lėšų likučiai</t>
  </si>
  <si>
    <t>Zanavykų muziejus</t>
  </si>
  <si>
    <t>Šakių ikimokyklinio ugdymo mokykla „Maži žingsneliai"</t>
  </si>
  <si>
    <t xml:space="preserve">Gelgaudiškio „Šaltinio" ugdymo centras </t>
  </si>
  <si>
    <t>Gelgaudiškio „Šaltinio" ugdymo centras</t>
  </si>
  <si>
    <t xml:space="preserve">Šakių ikimokyklinio ugdymo mokykla „Maži žingsneliai" </t>
  </si>
  <si>
    <t>Šakių rajono savivaldybės viešoji biblioteka</t>
  </si>
  <si>
    <t>ŠAKIŲ RAJONO SAVIVALDYBĖS 2024 METŲ BIUDŽETO ASIGNAVIMAI PAGAL PROGRAMAS</t>
  </si>
  <si>
    <t>2023 metų skola</t>
  </si>
  <si>
    <t>2024 m. vasario 9 d. sprendimu Nr. T-</t>
  </si>
  <si>
    <t xml:space="preserve">          Valstybės biudžeto lėšos bendruomeninei veiklai stiprinti
</t>
  </si>
  <si>
    <t xml:space="preserve">           Valstybės biudžeto lėšų likučiai projektams vykdyti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</si>
</sst>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b/>
      <sz val="10"/>
      <color theme="1"/>
      <name val="Arial"/>
      <family val="2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3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0" fontId="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right" wrapText="1"/>
    </xf>
    <xf numFmtId="0" fontId="1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right" wrapText="1"/>
    </xf>
    <xf numFmtId="0" fontId="1" fillId="0" borderId="6" xfId="0" applyFont="1" applyBorder="1" applyAlignment="1">
      <alignment horizontal="right" vertical="top" wrapText="1"/>
    </xf>
    <xf numFmtId="0" fontId="2" fillId="0" borderId="7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1" fillId="0" borderId="4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6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1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right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11" xfId="0" applyFont="1" applyBorder="1" applyAlignment="1">
      <alignment horizontal="right" wrapText="1"/>
    </xf>
    <xf numFmtId="0" fontId="2" fillId="0" borderId="4" xfId="0" applyFont="1" applyBorder="1" applyAlignment="1">
      <alignment horizontal="left" vertical="top" wrapText="1"/>
    </xf>
    <xf numFmtId="0" fontId="6" fillId="0" borderId="0" xfId="0" applyFont="1"/>
    <xf numFmtId="0" fontId="4" fillId="0" borderId="9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right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right" wrapText="1"/>
    </xf>
    <xf numFmtId="0" fontId="2" fillId="0" borderId="12" xfId="0" applyFont="1" applyBorder="1" applyAlignment="1">
      <alignment horizontal="right" wrapText="1"/>
    </xf>
    <xf numFmtId="0" fontId="1" fillId="0" borderId="13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right" wrapText="1"/>
    </xf>
    <xf numFmtId="0" fontId="7" fillId="0" borderId="5" xfId="0" applyFont="1" applyBorder="1" applyAlignment="1">
      <alignment horizontal="right" wrapText="1"/>
    </xf>
    <xf numFmtId="0" fontId="2" fillId="0" borderId="2" xfId="0" applyFont="1" applyBorder="1" applyAlignment="1">
      <alignment horizontal="center" wrapText="1"/>
    </xf>
    <xf numFmtId="0" fontId="3" fillId="0" borderId="5" xfId="0" applyFont="1" applyBorder="1" applyAlignment="1">
      <alignment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right" wrapText="1"/>
    </xf>
    <xf numFmtId="0" fontId="1" fillId="0" borderId="6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right" wrapText="1"/>
    </xf>
    <xf numFmtId="0" fontId="5" fillId="0" borderId="5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right" wrapText="1"/>
    </xf>
    <xf numFmtId="0" fontId="10" fillId="0" borderId="5" xfId="0" applyFont="1" applyBorder="1" applyAlignment="1">
      <alignment horizontal="right" wrapText="1"/>
    </xf>
    <xf numFmtId="0" fontId="9" fillId="0" borderId="7" xfId="0" applyFont="1" applyBorder="1" applyAlignment="1">
      <alignment horizontal="right" wrapText="1"/>
    </xf>
    <xf numFmtId="0" fontId="10" fillId="0" borderId="4" xfId="0" applyFont="1" applyBorder="1" applyAlignment="1">
      <alignment horizontal="right" wrapText="1"/>
    </xf>
    <xf numFmtId="0" fontId="10" fillId="0" borderId="4" xfId="0" applyFont="1" applyBorder="1" applyAlignment="1">
      <alignment horizontal="right"/>
    </xf>
    <xf numFmtId="0" fontId="8" fillId="0" borderId="4" xfId="0" applyFont="1" applyBorder="1" applyAlignment="1">
      <alignment horizontal="right" wrapText="1"/>
    </xf>
    <xf numFmtId="0" fontId="11" fillId="0" borderId="0" xfId="0" applyFont="1"/>
    <xf numFmtId="0" fontId="10" fillId="0" borderId="2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0"/>
  <sheetViews>
    <sheetView tabSelected="1" topLeftCell="B111" zoomScale="166" zoomScaleNormal="166" workbookViewId="0">
      <selection activeCell="H122" sqref="H122"/>
    </sheetView>
  </sheetViews>
  <sheetFormatPr defaultRowHeight="14.4" x14ac:dyDescent="0.3"/>
  <cols>
    <col min="1" max="1" width="11.6640625" customWidth="1"/>
    <col min="2" max="2" width="25.33203125" customWidth="1"/>
    <col min="3" max="3" width="52.109375" style="3" customWidth="1"/>
    <col min="4" max="4" width="16.5546875" customWidth="1"/>
    <col min="5" max="5" width="14.6640625" customWidth="1"/>
    <col min="6" max="7" width="11.6640625" customWidth="1"/>
    <col min="253" max="253" width="9.88671875" customWidth="1"/>
    <col min="254" max="254" width="22.33203125" customWidth="1"/>
    <col min="255" max="255" width="37.44140625" customWidth="1"/>
    <col min="256" max="256" width="13.109375" customWidth="1"/>
    <col min="257" max="257" width="12.33203125" customWidth="1"/>
    <col min="258" max="258" width="13.109375" customWidth="1"/>
    <col min="259" max="259" width="11.5546875" customWidth="1"/>
    <col min="260" max="260" width="12" customWidth="1"/>
    <col min="509" max="509" width="9.88671875" customWidth="1"/>
    <col min="510" max="510" width="22.33203125" customWidth="1"/>
    <col min="511" max="511" width="37.44140625" customWidth="1"/>
    <col min="512" max="512" width="13.109375" customWidth="1"/>
    <col min="513" max="513" width="12.33203125" customWidth="1"/>
    <col min="514" max="514" width="13.109375" customWidth="1"/>
    <col min="515" max="515" width="11.5546875" customWidth="1"/>
    <col min="516" max="516" width="12" customWidth="1"/>
    <col min="765" max="765" width="9.88671875" customWidth="1"/>
    <col min="766" max="766" width="22.33203125" customWidth="1"/>
    <col min="767" max="767" width="37.44140625" customWidth="1"/>
    <col min="768" max="768" width="13.109375" customWidth="1"/>
    <col min="769" max="769" width="12.33203125" customWidth="1"/>
    <col min="770" max="770" width="13.109375" customWidth="1"/>
    <col min="771" max="771" width="11.5546875" customWidth="1"/>
    <col min="772" max="772" width="12" customWidth="1"/>
    <col min="1021" max="1021" width="9.88671875" customWidth="1"/>
    <col min="1022" max="1022" width="22.33203125" customWidth="1"/>
    <col min="1023" max="1023" width="37.44140625" customWidth="1"/>
    <col min="1024" max="1024" width="13.109375" customWidth="1"/>
    <col min="1025" max="1025" width="12.33203125" customWidth="1"/>
    <col min="1026" max="1026" width="13.109375" customWidth="1"/>
    <col min="1027" max="1027" width="11.5546875" customWidth="1"/>
    <col min="1028" max="1028" width="12" customWidth="1"/>
    <col min="1277" max="1277" width="9.88671875" customWidth="1"/>
    <col min="1278" max="1278" width="22.33203125" customWidth="1"/>
    <col min="1279" max="1279" width="37.44140625" customWidth="1"/>
    <col min="1280" max="1280" width="13.109375" customWidth="1"/>
    <col min="1281" max="1281" width="12.33203125" customWidth="1"/>
    <col min="1282" max="1282" width="13.109375" customWidth="1"/>
    <col min="1283" max="1283" width="11.5546875" customWidth="1"/>
    <col min="1284" max="1284" width="12" customWidth="1"/>
    <col min="1533" max="1533" width="9.88671875" customWidth="1"/>
    <col min="1534" max="1534" width="22.33203125" customWidth="1"/>
    <col min="1535" max="1535" width="37.44140625" customWidth="1"/>
    <col min="1536" max="1536" width="13.109375" customWidth="1"/>
    <col min="1537" max="1537" width="12.33203125" customWidth="1"/>
    <col min="1538" max="1538" width="13.109375" customWidth="1"/>
    <col min="1539" max="1539" width="11.5546875" customWidth="1"/>
    <col min="1540" max="1540" width="12" customWidth="1"/>
    <col min="1789" max="1789" width="9.88671875" customWidth="1"/>
    <col min="1790" max="1790" width="22.33203125" customWidth="1"/>
    <col min="1791" max="1791" width="37.44140625" customWidth="1"/>
    <col min="1792" max="1792" width="13.109375" customWidth="1"/>
    <col min="1793" max="1793" width="12.33203125" customWidth="1"/>
    <col min="1794" max="1794" width="13.109375" customWidth="1"/>
    <col min="1795" max="1795" width="11.5546875" customWidth="1"/>
    <col min="1796" max="1796" width="12" customWidth="1"/>
    <col min="2045" max="2045" width="9.88671875" customWidth="1"/>
    <col min="2046" max="2046" width="22.33203125" customWidth="1"/>
    <col min="2047" max="2047" width="37.44140625" customWidth="1"/>
    <col min="2048" max="2048" width="13.109375" customWidth="1"/>
    <col min="2049" max="2049" width="12.33203125" customWidth="1"/>
    <col min="2050" max="2050" width="13.109375" customWidth="1"/>
    <col min="2051" max="2051" width="11.5546875" customWidth="1"/>
    <col min="2052" max="2052" width="12" customWidth="1"/>
    <col min="2301" max="2301" width="9.88671875" customWidth="1"/>
    <col min="2302" max="2302" width="22.33203125" customWidth="1"/>
    <col min="2303" max="2303" width="37.44140625" customWidth="1"/>
    <col min="2304" max="2304" width="13.109375" customWidth="1"/>
    <col min="2305" max="2305" width="12.33203125" customWidth="1"/>
    <col min="2306" max="2306" width="13.109375" customWidth="1"/>
    <col min="2307" max="2307" width="11.5546875" customWidth="1"/>
    <col min="2308" max="2308" width="12" customWidth="1"/>
    <col min="2557" max="2557" width="9.88671875" customWidth="1"/>
    <col min="2558" max="2558" width="22.33203125" customWidth="1"/>
    <col min="2559" max="2559" width="37.44140625" customWidth="1"/>
    <col min="2560" max="2560" width="13.109375" customWidth="1"/>
    <col min="2561" max="2561" width="12.33203125" customWidth="1"/>
    <col min="2562" max="2562" width="13.109375" customWidth="1"/>
    <col min="2563" max="2563" width="11.5546875" customWidth="1"/>
    <col min="2564" max="2564" width="12" customWidth="1"/>
    <col min="2813" max="2813" width="9.88671875" customWidth="1"/>
    <col min="2814" max="2814" width="22.33203125" customWidth="1"/>
    <col min="2815" max="2815" width="37.44140625" customWidth="1"/>
    <col min="2816" max="2816" width="13.109375" customWidth="1"/>
    <col min="2817" max="2817" width="12.33203125" customWidth="1"/>
    <col min="2818" max="2818" width="13.109375" customWidth="1"/>
    <col min="2819" max="2819" width="11.5546875" customWidth="1"/>
    <col min="2820" max="2820" width="12" customWidth="1"/>
    <col min="3069" max="3069" width="9.88671875" customWidth="1"/>
    <col min="3070" max="3070" width="22.33203125" customWidth="1"/>
    <col min="3071" max="3071" width="37.44140625" customWidth="1"/>
    <col min="3072" max="3072" width="13.109375" customWidth="1"/>
    <col min="3073" max="3073" width="12.33203125" customWidth="1"/>
    <col min="3074" max="3074" width="13.109375" customWidth="1"/>
    <col min="3075" max="3075" width="11.5546875" customWidth="1"/>
    <col min="3076" max="3076" width="12" customWidth="1"/>
    <col min="3325" max="3325" width="9.88671875" customWidth="1"/>
    <col min="3326" max="3326" width="22.33203125" customWidth="1"/>
    <col min="3327" max="3327" width="37.44140625" customWidth="1"/>
    <col min="3328" max="3328" width="13.109375" customWidth="1"/>
    <col min="3329" max="3329" width="12.33203125" customWidth="1"/>
    <col min="3330" max="3330" width="13.109375" customWidth="1"/>
    <col min="3331" max="3331" width="11.5546875" customWidth="1"/>
    <col min="3332" max="3332" width="12" customWidth="1"/>
    <col min="3581" max="3581" width="9.88671875" customWidth="1"/>
    <col min="3582" max="3582" width="22.33203125" customWidth="1"/>
    <col min="3583" max="3583" width="37.44140625" customWidth="1"/>
    <col min="3584" max="3584" width="13.109375" customWidth="1"/>
    <col min="3585" max="3585" width="12.33203125" customWidth="1"/>
    <col min="3586" max="3586" width="13.109375" customWidth="1"/>
    <col min="3587" max="3587" width="11.5546875" customWidth="1"/>
    <col min="3588" max="3588" width="12" customWidth="1"/>
    <col min="3837" max="3837" width="9.88671875" customWidth="1"/>
    <col min="3838" max="3838" width="22.33203125" customWidth="1"/>
    <col min="3839" max="3839" width="37.44140625" customWidth="1"/>
    <col min="3840" max="3840" width="13.109375" customWidth="1"/>
    <col min="3841" max="3841" width="12.33203125" customWidth="1"/>
    <col min="3842" max="3842" width="13.109375" customWidth="1"/>
    <col min="3843" max="3843" width="11.5546875" customWidth="1"/>
    <col min="3844" max="3844" width="12" customWidth="1"/>
    <col min="4093" max="4093" width="9.88671875" customWidth="1"/>
    <col min="4094" max="4094" width="22.33203125" customWidth="1"/>
    <col min="4095" max="4095" width="37.44140625" customWidth="1"/>
    <col min="4096" max="4096" width="13.109375" customWidth="1"/>
    <col min="4097" max="4097" width="12.33203125" customWidth="1"/>
    <col min="4098" max="4098" width="13.109375" customWidth="1"/>
    <col min="4099" max="4099" width="11.5546875" customWidth="1"/>
    <col min="4100" max="4100" width="12" customWidth="1"/>
    <col min="4349" max="4349" width="9.88671875" customWidth="1"/>
    <col min="4350" max="4350" width="22.33203125" customWidth="1"/>
    <col min="4351" max="4351" width="37.44140625" customWidth="1"/>
    <col min="4352" max="4352" width="13.109375" customWidth="1"/>
    <col min="4353" max="4353" width="12.33203125" customWidth="1"/>
    <col min="4354" max="4354" width="13.109375" customWidth="1"/>
    <col min="4355" max="4355" width="11.5546875" customWidth="1"/>
    <col min="4356" max="4356" width="12" customWidth="1"/>
    <col min="4605" max="4605" width="9.88671875" customWidth="1"/>
    <col min="4606" max="4606" width="22.33203125" customWidth="1"/>
    <col min="4607" max="4607" width="37.44140625" customWidth="1"/>
    <col min="4608" max="4608" width="13.109375" customWidth="1"/>
    <col min="4609" max="4609" width="12.33203125" customWidth="1"/>
    <col min="4610" max="4610" width="13.109375" customWidth="1"/>
    <col min="4611" max="4611" width="11.5546875" customWidth="1"/>
    <col min="4612" max="4612" width="12" customWidth="1"/>
    <col min="4861" max="4861" width="9.88671875" customWidth="1"/>
    <col min="4862" max="4862" width="22.33203125" customWidth="1"/>
    <col min="4863" max="4863" width="37.44140625" customWidth="1"/>
    <col min="4864" max="4864" width="13.109375" customWidth="1"/>
    <col min="4865" max="4865" width="12.33203125" customWidth="1"/>
    <col min="4866" max="4866" width="13.109375" customWidth="1"/>
    <col min="4867" max="4867" width="11.5546875" customWidth="1"/>
    <col min="4868" max="4868" width="12" customWidth="1"/>
    <col min="5117" max="5117" width="9.88671875" customWidth="1"/>
    <col min="5118" max="5118" width="22.33203125" customWidth="1"/>
    <col min="5119" max="5119" width="37.44140625" customWidth="1"/>
    <col min="5120" max="5120" width="13.109375" customWidth="1"/>
    <col min="5121" max="5121" width="12.33203125" customWidth="1"/>
    <col min="5122" max="5122" width="13.109375" customWidth="1"/>
    <col min="5123" max="5123" width="11.5546875" customWidth="1"/>
    <col min="5124" max="5124" width="12" customWidth="1"/>
    <col min="5373" max="5373" width="9.88671875" customWidth="1"/>
    <col min="5374" max="5374" width="22.33203125" customWidth="1"/>
    <col min="5375" max="5375" width="37.44140625" customWidth="1"/>
    <col min="5376" max="5376" width="13.109375" customWidth="1"/>
    <col min="5377" max="5377" width="12.33203125" customWidth="1"/>
    <col min="5378" max="5378" width="13.109375" customWidth="1"/>
    <col min="5379" max="5379" width="11.5546875" customWidth="1"/>
    <col min="5380" max="5380" width="12" customWidth="1"/>
    <col min="5629" max="5629" width="9.88671875" customWidth="1"/>
    <col min="5630" max="5630" width="22.33203125" customWidth="1"/>
    <col min="5631" max="5631" width="37.44140625" customWidth="1"/>
    <col min="5632" max="5632" width="13.109375" customWidth="1"/>
    <col min="5633" max="5633" width="12.33203125" customWidth="1"/>
    <col min="5634" max="5634" width="13.109375" customWidth="1"/>
    <col min="5635" max="5635" width="11.5546875" customWidth="1"/>
    <col min="5636" max="5636" width="12" customWidth="1"/>
    <col min="5885" max="5885" width="9.88671875" customWidth="1"/>
    <col min="5886" max="5886" width="22.33203125" customWidth="1"/>
    <col min="5887" max="5887" width="37.44140625" customWidth="1"/>
    <col min="5888" max="5888" width="13.109375" customWidth="1"/>
    <col min="5889" max="5889" width="12.33203125" customWidth="1"/>
    <col min="5890" max="5890" width="13.109375" customWidth="1"/>
    <col min="5891" max="5891" width="11.5546875" customWidth="1"/>
    <col min="5892" max="5892" width="12" customWidth="1"/>
    <col min="6141" max="6141" width="9.88671875" customWidth="1"/>
    <col min="6142" max="6142" width="22.33203125" customWidth="1"/>
    <col min="6143" max="6143" width="37.44140625" customWidth="1"/>
    <col min="6144" max="6144" width="13.109375" customWidth="1"/>
    <col min="6145" max="6145" width="12.33203125" customWidth="1"/>
    <col min="6146" max="6146" width="13.109375" customWidth="1"/>
    <col min="6147" max="6147" width="11.5546875" customWidth="1"/>
    <col min="6148" max="6148" width="12" customWidth="1"/>
    <col min="6397" max="6397" width="9.88671875" customWidth="1"/>
    <col min="6398" max="6398" width="22.33203125" customWidth="1"/>
    <col min="6399" max="6399" width="37.44140625" customWidth="1"/>
    <col min="6400" max="6400" width="13.109375" customWidth="1"/>
    <col min="6401" max="6401" width="12.33203125" customWidth="1"/>
    <col min="6402" max="6402" width="13.109375" customWidth="1"/>
    <col min="6403" max="6403" width="11.5546875" customWidth="1"/>
    <col min="6404" max="6404" width="12" customWidth="1"/>
    <col min="6653" max="6653" width="9.88671875" customWidth="1"/>
    <col min="6654" max="6654" width="22.33203125" customWidth="1"/>
    <col min="6655" max="6655" width="37.44140625" customWidth="1"/>
    <col min="6656" max="6656" width="13.109375" customWidth="1"/>
    <col min="6657" max="6657" width="12.33203125" customWidth="1"/>
    <col min="6658" max="6658" width="13.109375" customWidth="1"/>
    <col min="6659" max="6659" width="11.5546875" customWidth="1"/>
    <col min="6660" max="6660" width="12" customWidth="1"/>
    <col min="6909" max="6909" width="9.88671875" customWidth="1"/>
    <col min="6910" max="6910" width="22.33203125" customWidth="1"/>
    <col min="6911" max="6911" width="37.44140625" customWidth="1"/>
    <col min="6912" max="6912" width="13.109375" customWidth="1"/>
    <col min="6913" max="6913" width="12.33203125" customWidth="1"/>
    <col min="6914" max="6914" width="13.109375" customWidth="1"/>
    <col min="6915" max="6915" width="11.5546875" customWidth="1"/>
    <col min="6916" max="6916" width="12" customWidth="1"/>
    <col min="7165" max="7165" width="9.88671875" customWidth="1"/>
    <col min="7166" max="7166" width="22.33203125" customWidth="1"/>
    <col min="7167" max="7167" width="37.44140625" customWidth="1"/>
    <col min="7168" max="7168" width="13.109375" customWidth="1"/>
    <col min="7169" max="7169" width="12.33203125" customWidth="1"/>
    <col min="7170" max="7170" width="13.109375" customWidth="1"/>
    <col min="7171" max="7171" width="11.5546875" customWidth="1"/>
    <col min="7172" max="7172" width="12" customWidth="1"/>
    <col min="7421" max="7421" width="9.88671875" customWidth="1"/>
    <col min="7422" max="7422" width="22.33203125" customWidth="1"/>
    <col min="7423" max="7423" width="37.44140625" customWidth="1"/>
    <col min="7424" max="7424" width="13.109375" customWidth="1"/>
    <col min="7425" max="7425" width="12.33203125" customWidth="1"/>
    <col min="7426" max="7426" width="13.109375" customWidth="1"/>
    <col min="7427" max="7427" width="11.5546875" customWidth="1"/>
    <col min="7428" max="7428" width="12" customWidth="1"/>
    <col min="7677" max="7677" width="9.88671875" customWidth="1"/>
    <col min="7678" max="7678" width="22.33203125" customWidth="1"/>
    <col min="7679" max="7679" width="37.44140625" customWidth="1"/>
    <col min="7680" max="7680" width="13.109375" customWidth="1"/>
    <col min="7681" max="7681" width="12.33203125" customWidth="1"/>
    <col min="7682" max="7682" width="13.109375" customWidth="1"/>
    <col min="7683" max="7683" width="11.5546875" customWidth="1"/>
    <col min="7684" max="7684" width="12" customWidth="1"/>
    <col min="7933" max="7933" width="9.88671875" customWidth="1"/>
    <col min="7934" max="7934" width="22.33203125" customWidth="1"/>
    <col min="7935" max="7935" width="37.44140625" customWidth="1"/>
    <col min="7936" max="7936" width="13.109375" customWidth="1"/>
    <col min="7937" max="7937" width="12.33203125" customWidth="1"/>
    <col min="7938" max="7938" width="13.109375" customWidth="1"/>
    <col min="7939" max="7939" width="11.5546875" customWidth="1"/>
    <col min="7940" max="7940" width="12" customWidth="1"/>
    <col min="8189" max="8189" width="9.88671875" customWidth="1"/>
    <col min="8190" max="8190" width="22.33203125" customWidth="1"/>
    <col min="8191" max="8191" width="37.44140625" customWidth="1"/>
    <col min="8192" max="8192" width="13.109375" customWidth="1"/>
    <col min="8193" max="8193" width="12.33203125" customWidth="1"/>
    <col min="8194" max="8194" width="13.109375" customWidth="1"/>
    <col min="8195" max="8195" width="11.5546875" customWidth="1"/>
    <col min="8196" max="8196" width="12" customWidth="1"/>
    <col min="8445" max="8445" width="9.88671875" customWidth="1"/>
    <col min="8446" max="8446" width="22.33203125" customWidth="1"/>
    <col min="8447" max="8447" width="37.44140625" customWidth="1"/>
    <col min="8448" max="8448" width="13.109375" customWidth="1"/>
    <col min="8449" max="8449" width="12.33203125" customWidth="1"/>
    <col min="8450" max="8450" width="13.109375" customWidth="1"/>
    <col min="8451" max="8451" width="11.5546875" customWidth="1"/>
    <col min="8452" max="8452" width="12" customWidth="1"/>
    <col min="8701" max="8701" width="9.88671875" customWidth="1"/>
    <col min="8702" max="8702" width="22.33203125" customWidth="1"/>
    <col min="8703" max="8703" width="37.44140625" customWidth="1"/>
    <col min="8704" max="8704" width="13.109375" customWidth="1"/>
    <col min="8705" max="8705" width="12.33203125" customWidth="1"/>
    <col min="8706" max="8706" width="13.109375" customWidth="1"/>
    <col min="8707" max="8707" width="11.5546875" customWidth="1"/>
    <col min="8708" max="8708" width="12" customWidth="1"/>
    <col min="8957" max="8957" width="9.88671875" customWidth="1"/>
    <col min="8958" max="8958" width="22.33203125" customWidth="1"/>
    <col min="8959" max="8959" width="37.44140625" customWidth="1"/>
    <col min="8960" max="8960" width="13.109375" customWidth="1"/>
    <col min="8961" max="8961" width="12.33203125" customWidth="1"/>
    <col min="8962" max="8962" width="13.109375" customWidth="1"/>
    <col min="8963" max="8963" width="11.5546875" customWidth="1"/>
    <col min="8964" max="8964" width="12" customWidth="1"/>
    <col min="9213" max="9213" width="9.88671875" customWidth="1"/>
    <col min="9214" max="9214" width="22.33203125" customWidth="1"/>
    <col min="9215" max="9215" width="37.44140625" customWidth="1"/>
    <col min="9216" max="9216" width="13.109375" customWidth="1"/>
    <col min="9217" max="9217" width="12.33203125" customWidth="1"/>
    <col min="9218" max="9218" width="13.109375" customWidth="1"/>
    <col min="9219" max="9219" width="11.5546875" customWidth="1"/>
    <col min="9220" max="9220" width="12" customWidth="1"/>
    <col min="9469" max="9469" width="9.88671875" customWidth="1"/>
    <col min="9470" max="9470" width="22.33203125" customWidth="1"/>
    <col min="9471" max="9471" width="37.44140625" customWidth="1"/>
    <col min="9472" max="9472" width="13.109375" customWidth="1"/>
    <col min="9473" max="9473" width="12.33203125" customWidth="1"/>
    <col min="9474" max="9474" width="13.109375" customWidth="1"/>
    <col min="9475" max="9475" width="11.5546875" customWidth="1"/>
    <col min="9476" max="9476" width="12" customWidth="1"/>
    <col min="9725" max="9725" width="9.88671875" customWidth="1"/>
    <col min="9726" max="9726" width="22.33203125" customWidth="1"/>
    <col min="9727" max="9727" width="37.44140625" customWidth="1"/>
    <col min="9728" max="9728" width="13.109375" customWidth="1"/>
    <col min="9729" max="9729" width="12.33203125" customWidth="1"/>
    <col min="9730" max="9730" width="13.109375" customWidth="1"/>
    <col min="9731" max="9731" width="11.5546875" customWidth="1"/>
    <col min="9732" max="9732" width="12" customWidth="1"/>
    <col min="9981" max="9981" width="9.88671875" customWidth="1"/>
    <col min="9982" max="9982" width="22.33203125" customWidth="1"/>
    <col min="9983" max="9983" width="37.44140625" customWidth="1"/>
    <col min="9984" max="9984" width="13.109375" customWidth="1"/>
    <col min="9985" max="9985" width="12.33203125" customWidth="1"/>
    <col min="9986" max="9986" width="13.109375" customWidth="1"/>
    <col min="9987" max="9987" width="11.5546875" customWidth="1"/>
    <col min="9988" max="9988" width="12" customWidth="1"/>
    <col min="10237" max="10237" width="9.88671875" customWidth="1"/>
    <col min="10238" max="10238" width="22.33203125" customWidth="1"/>
    <col min="10239" max="10239" width="37.44140625" customWidth="1"/>
    <col min="10240" max="10240" width="13.109375" customWidth="1"/>
    <col min="10241" max="10241" width="12.33203125" customWidth="1"/>
    <col min="10242" max="10242" width="13.109375" customWidth="1"/>
    <col min="10243" max="10243" width="11.5546875" customWidth="1"/>
    <col min="10244" max="10244" width="12" customWidth="1"/>
    <col min="10493" max="10493" width="9.88671875" customWidth="1"/>
    <col min="10494" max="10494" width="22.33203125" customWidth="1"/>
    <col min="10495" max="10495" width="37.44140625" customWidth="1"/>
    <col min="10496" max="10496" width="13.109375" customWidth="1"/>
    <col min="10497" max="10497" width="12.33203125" customWidth="1"/>
    <col min="10498" max="10498" width="13.109375" customWidth="1"/>
    <col min="10499" max="10499" width="11.5546875" customWidth="1"/>
    <col min="10500" max="10500" width="12" customWidth="1"/>
    <col min="10749" max="10749" width="9.88671875" customWidth="1"/>
    <col min="10750" max="10750" width="22.33203125" customWidth="1"/>
    <col min="10751" max="10751" width="37.44140625" customWidth="1"/>
    <col min="10752" max="10752" width="13.109375" customWidth="1"/>
    <col min="10753" max="10753" width="12.33203125" customWidth="1"/>
    <col min="10754" max="10754" width="13.109375" customWidth="1"/>
    <col min="10755" max="10755" width="11.5546875" customWidth="1"/>
    <col min="10756" max="10756" width="12" customWidth="1"/>
    <col min="11005" max="11005" width="9.88671875" customWidth="1"/>
    <col min="11006" max="11006" width="22.33203125" customWidth="1"/>
    <col min="11007" max="11007" width="37.44140625" customWidth="1"/>
    <col min="11008" max="11008" width="13.109375" customWidth="1"/>
    <col min="11009" max="11009" width="12.33203125" customWidth="1"/>
    <col min="11010" max="11010" width="13.109375" customWidth="1"/>
    <col min="11011" max="11011" width="11.5546875" customWidth="1"/>
    <col min="11012" max="11012" width="12" customWidth="1"/>
    <col min="11261" max="11261" width="9.88671875" customWidth="1"/>
    <col min="11262" max="11262" width="22.33203125" customWidth="1"/>
    <col min="11263" max="11263" width="37.44140625" customWidth="1"/>
    <col min="11264" max="11264" width="13.109375" customWidth="1"/>
    <col min="11265" max="11265" width="12.33203125" customWidth="1"/>
    <col min="11266" max="11266" width="13.109375" customWidth="1"/>
    <col min="11267" max="11267" width="11.5546875" customWidth="1"/>
    <col min="11268" max="11268" width="12" customWidth="1"/>
    <col min="11517" max="11517" width="9.88671875" customWidth="1"/>
    <col min="11518" max="11518" width="22.33203125" customWidth="1"/>
    <col min="11519" max="11519" width="37.44140625" customWidth="1"/>
    <col min="11520" max="11520" width="13.109375" customWidth="1"/>
    <col min="11521" max="11521" width="12.33203125" customWidth="1"/>
    <col min="11522" max="11522" width="13.109375" customWidth="1"/>
    <col min="11523" max="11523" width="11.5546875" customWidth="1"/>
    <col min="11524" max="11524" width="12" customWidth="1"/>
    <col min="11773" max="11773" width="9.88671875" customWidth="1"/>
    <col min="11774" max="11774" width="22.33203125" customWidth="1"/>
    <col min="11775" max="11775" width="37.44140625" customWidth="1"/>
    <col min="11776" max="11776" width="13.109375" customWidth="1"/>
    <col min="11777" max="11777" width="12.33203125" customWidth="1"/>
    <col min="11778" max="11778" width="13.109375" customWidth="1"/>
    <col min="11779" max="11779" width="11.5546875" customWidth="1"/>
    <col min="11780" max="11780" width="12" customWidth="1"/>
    <col min="12029" max="12029" width="9.88671875" customWidth="1"/>
    <col min="12030" max="12030" width="22.33203125" customWidth="1"/>
    <col min="12031" max="12031" width="37.44140625" customWidth="1"/>
    <col min="12032" max="12032" width="13.109375" customWidth="1"/>
    <col min="12033" max="12033" width="12.33203125" customWidth="1"/>
    <col min="12034" max="12034" width="13.109375" customWidth="1"/>
    <col min="12035" max="12035" width="11.5546875" customWidth="1"/>
    <col min="12036" max="12036" width="12" customWidth="1"/>
    <col min="12285" max="12285" width="9.88671875" customWidth="1"/>
    <col min="12286" max="12286" width="22.33203125" customWidth="1"/>
    <col min="12287" max="12287" width="37.44140625" customWidth="1"/>
    <col min="12288" max="12288" width="13.109375" customWidth="1"/>
    <col min="12289" max="12289" width="12.33203125" customWidth="1"/>
    <col min="12290" max="12290" width="13.109375" customWidth="1"/>
    <col min="12291" max="12291" width="11.5546875" customWidth="1"/>
    <col min="12292" max="12292" width="12" customWidth="1"/>
    <col min="12541" max="12541" width="9.88671875" customWidth="1"/>
    <col min="12542" max="12542" width="22.33203125" customWidth="1"/>
    <col min="12543" max="12543" width="37.44140625" customWidth="1"/>
    <col min="12544" max="12544" width="13.109375" customWidth="1"/>
    <col min="12545" max="12545" width="12.33203125" customWidth="1"/>
    <col min="12546" max="12546" width="13.109375" customWidth="1"/>
    <col min="12547" max="12547" width="11.5546875" customWidth="1"/>
    <col min="12548" max="12548" width="12" customWidth="1"/>
    <col min="12797" max="12797" width="9.88671875" customWidth="1"/>
    <col min="12798" max="12798" width="22.33203125" customWidth="1"/>
    <col min="12799" max="12799" width="37.44140625" customWidth="1"/>
    <col min="12800" max="12800" width="13.109375" customWidth="1"/>
    <col min="12801" max="12801" width="12.33203125" customWidth="1"/>
    <col min="12802" max="12802" width="13.109375" customWidth="1"/>
    <col min="12803" max="12803" width="11.5546875" customWidth="1"/>
    <col min="12804" max="12804" width="12" customWidth="1"/>
    <col min="13053" max="13053" width="9.88671875" customWidth="1"/>
    <col min="13054" max="13054" width="22.33203125" customWidth="1"/>
    <col min="13055" max="13055" width="37.44140625" customWidth="1"/>
    <col min="13056" max="13056" width="13.109375" customWidth="1"/>
    <col min="13057" max="13057" width="12.33203125" customWidth="1"/>
    <col min="13058" max="13058" width="13.109375" customWidth="1"/>
    <col min="13059" max="13059" width="11.5546875" customWidth="1"/>
    <col min="13060" max="13060" width="12" customWidth="1"/>
    <col min="13309" max="13309" width="9.88671875" customWidth="1"/>
    <col min="13310" max="13310" width="22.33203125" customWidth="1"/>
    <col min="13311" max="13311" width="37.44140625" customWidth="1"/>
    <col min="13312" max="13312" width="13.109375" customWidth="1"/>
    <col min="13313" max="13313" width="12.33203125" customWidth="1"/>
    <col min="13314" max="13314" width="13.109375" customWidth="1"/>
    <col min="13315" max="13315" width="11.5546875" customWidth="1"/>
    <col min="13316" max="13316" width="12" customWidth="1"/>
    <col min="13565" max="13565" width="9.88671875" customWidth="1"/>
    <col min="13566" max="13566" width="22.33203125" customWidth="1"/>
    <col min="13567" max="13567" width="37.44140625" customWidth="1"/>
    <col min="13568" max="13568" width="13.109375" customWidth="1"/>
    <col min="13569" max="13569" width="12.33203125" customWidth="1"/>
    <col min="13570" max="13570" width="13.109375" customWidth="1"/>
    <col min="13571" max="13571" width="11.5546875" customWidth="1"/>
    <col min="13572" max="13572" width="12" customWidth="1"/>
    <col min="13821" max="13821" width="9.88671875" customWidth="1"/>
    <col min="13822" max="13822" width="22.33203125" customWidth="1"/>
    <col min="13823" max="13823" width="37.44140625" customWidth="1"/>
    <col min="13824" max="13824" width="13.109375" customWidth="1"/>
    <col min="13825" max="13825" width="12.33203125" customWidth="1"/>
    <col min="13826" max="13826" width="13.109375" customWidth="1"/>
    <col min="13827" max="13827" width="11.5546875" customWidth="1"/>
    <col min="13828" max="13828" width="12" customWidth="1"/>
    <col min="14077" max="14077" width="9.88671875" customWidth="1"/>
    <col min="14078" max="14078" width="22.33203125" customWidth="1"/>
    <col min="14079" max="14079" width="37.44140625" customWidth="1"/>
    <col min="14080" max="14080" width="13.109375" customWidth="1"/>
    <col min="14081" max="14081" width="12.33203125" customWidth="1"/>
    <col min="14082" max="14082" width="13.109375" customWidth="1"/>
    <col min="14083" max="14083" width="11.5546875" customWidth="1"/>
    <col min="14084" max="14084" width="12" customWidth="1"/>
    <col min="14333" max="14333" width="9.88671875" customWidth="1"/>
    <col min="14334" max="14334" width="22.33203125" customWidth="1"/>
    <col min="14335" max="14335" width="37.44140625" customWidth="1"/>
    <col min="14336" max="14336" width="13.109375" customWidth="1"/>
    <col min="14337" max="14337" width="12.33203125" customWidth="1"/>
    <col min="14338" max="14338" width="13.109375" customWidth="1"/>
    <col min="14339" max="14339" width="11.5546875" customWidth="1"/>
    <col min="14340" max="14340" width="12" customWidth="1"/>
    <col min="14589" max="14589" width="9.88671875" customWidth="1"/>
    <col min="14590" max="14590" width="22.33203125" customWidth="1"/>
    <col min="14591" max="14591" width="37.44140625" customWidth="1"/>
    <col min="14592" max="14592" width="13.109375" customWidth="1"/>
    <col min="14593" max="14593" width="12.33203125" customWidth="1"/>
    <col min="14594" max="14594" width="13.109375" customWidth="1"/>
    <col min="14595" max="14595" width="11.5546875" customWidth="1"/>
    <col min="14596" max="14596" width="12" customWidth="1"/>
    <col min="14845" max="14845" width="9.88671875" customWidth="1"/>
    <col min="14846" max="14846" width="22.33203125" customWidth="1"/>
    <col min="14847" max="14847" width="37.44140625" customWidth="1"/>
    <col min="14848" max="14848" width="13.109375" customWidth="1"/>
    <col min="14849" max="14849" width="12.33203125" customWidth="1"/>
    <col min="14850" max="14850" width="13.109375" customWidth="1"/>
    <col min="14851" max="14851" width="11.5546875" customWidth="1"/>
    <col min="14852" max="14852" width="12" customWidth="1"/>
    <col min="15101" max="15101" width="9.88671875" customWidth="1"/>
    <col min="15102" max="15102" width="22.33203125" customWidth="1"/>
    <col min="15103" max="15103" width="37.44140625" customWidth="1"/>
    <col min="15104" max="15104" width="13.109375" customWidth="1"/>
    <col min="15105" max="15105" width="12.33203125" customWidth="1"/>
    <col min="15106" max="15106" width="13.109375" customWidth="1"/>
    <col min="15107" max="15107" width="11.5546875" customWidth="1"/>
    <col min="15108" max="15108" width="12" customWidth="1"/>
    <col min="15357" max="15357" width="9.88671875" customWidth="1"/>
    <col min="15358" max="15358" width="22.33203125" customWidth="1"/>
    <col min="15359" max="15359" width="37.44140625" customWidth="1"/>
    <col min="15360" max="15360" width="13.109375" customWidth="1"/>
    <col min="15361" max="15361" width="12.33203125" customWidth="1"/>
    <col min="15362" max="15362" width="13.109375" customWidth="1"/>
    <col min="15363" max="15363" width="11.5546875" customWidth="1"/>
    <col min="15364" max="15364" width="12" customWidth="1"/>
    <col min="15613" max="15613" width="9.88671875" customWidth="1"/>
    <col min="15614" max="15614" width="22.33203125" customWidth="1"/>
    <col min="15615" max="15615" width="37.44140625" customWidth="1"/>
    <col min="15616" max="15616" width="13.109375" customWidth="1"/>
    <col min="15617" max="15617" width="12.33203125" customWidth="1"/>
    <col min="15618" max="15618" width="13.109375" customWidth="1"/>
    <col min="15619" max="15619" width="11.5546875" customWidth="1"/>
    <col min="15620" max="15620" width="12" customWidth="1"/>
    <col min="15869" max="15869" width="9.88671875" customWidth="1"/>
    <col min="15870" max="15870" width="22.33203125" customWidth="1"/>
    <col min="15871" max="15871" width="37.44140625" customWidth="1"/>
    <col min="15872" max="15872" width="13.109375" customWidth="1"/>
    <col min="15873" max="15873" width="12.33203125" customWidth="1"/>
    <col min="15874" max="15874" width="13.109375" customWidth="1"/>
    <col min="15875" max="15875" width="11.5546875" customWidth="1"/>
    <col min="15876" max="15876" width="12" customWidth="1"/>
    <col min="16125" max="16125" width="9.88671875" customWidth="1"/>
    <col min="16126" max="16126" width="22.33203125" customWidth="1"/>
    <col min="16127" max="16127" width="37.44140625" customWidth="1"/>
    <col min="16128" max="16128" width="13.109375" customWidth="1"/>
    <col min="16129" max="16129" width="12.33203125" customWidth="1"/>
    <col min="16130" max="16130" width="13.109375" customWidth="1"/>
    <col min="16131" max="16131" width="11.5546875" customWidth="1"/>
    <col min="16132" max="16132" width="12" customWidth="1"/>
  </cols>
  <sheetData>
    <row r="1" spans="1:6" ht="15.6" customHeight="1" x14ac:dyDescent="0.3">
      <c r="A1" s="1" t="s">
        <v>0</v>
      </c>
      <c r="B1" s="1"/>
      <c r="C1" s="1"/>
      <c r="D1" s="91" t="s">
        <v>81</v>
      </c>
      <c r="E1" s="91"/>
      <c r="F1" s="91"/>
    </row>
    <row r="2" spans="1:6" ht="13.5" customHeight="1" x14ac:dyDescent="0.3">
      <c r="A2" s="1" t="s">
        <v>1</v>
      </c>
      <c r="B2" s="1"/>
      <c r="C2" s="1"/>
      <c r="D2" s="91" t="s">
        <v>82</v>
      </c>
      <c r="E2" s="91"/>
      <c r="F2" s="91"/>
    </row>
    <row r="3" spans="1:6" ht="15" customHeight="1" x14ac:dyDescent="0.3">
      <c r="A3" s="1"/>
      <c r="B3" s="1"/>
      <c r="C3" s="1"/>
      <c r="D3" s="91" t="s">
        <v>109</v>
      </c>
      <c r="E3" s="91"/>
      <c r="F3" s="91"/>
    </row>
    <row r="4" spans="1:6" ht="14.25" customHeight="1" x14ac:dyDescent="0.3">
      <c r="A4" s="1"/>
      <c r="B4" s="1"/>
      <c r="C4" s="1"/>
      <c r="D4" s="91" t="s">
        <v>98</v>
      </c>
      <c r="E4" s="91"/>
      <c r="F4" s="91"/>
    </row>
    <row r="5" spans="1:6" ht="15.6" x14ac:dyDescent="0.3">
      <c r="A5" s="2"/>
      <c r="B5" s="3"/>
      <c r="D5" s="92" t="s">
        <v>89</v>
      </c>
      <c r="E5" s="92"/>
      <c r="F5" s="92"/>
    </row>
    <row r="6" spans="1:6" ht="15.6" x14ac:dyDescent="0.3">
      <c r="A6" s="90" t="s">
        <v>107</v>
      </c>
      <c r="B6" s="90"/>
      <c r="C6" s="90"/>
      <c r="D6" s="90"/>
      <c r="E6" s="90"/>
      <c r="F6" s="90"/>
    </row>
    <row r="7" spans="1:6" ht="15.6" x14ac:dyDescent="0.3">
      <c r="A7" s="89" t="s">
        <v>2</v>
      </c>
      <c r="B7" s="89"/>
      <c r="C7" s="89"/>
      <c r="D7" s="89"/>
      <c r="E7" s="89"/>
      <c r="F7" s="89"/>
    </row>
    <row r="8" spans="1:6" ht="33.75" customHeight="1" x14ac:dyDescent="0.3">
      <c r="A8" s="52" t="s">
        <v>3</v>
      </c>
      <c r="B8" s="52" t="s">
        <v>4</v>
      </c>
      <c r="C8" s="52" t="s">
        <v>5</v>
      </c>
      <c r="D8" s="52" t="s">
        <v>6</v>
      </c>
      <c r="E8" s="52" t="s">
        <v>85</v>
      </c>
      <c r="F8" s="52" t="s">
        <v>108</v>
      </c>
    </row>
    <row r="9" spans="1:6" ht="31.5" customHeight="1" x14ac:dyDescent="0.3">
      <c r="A9" s="81">
        <v>1</v>
      </c>
      <c r="B9" s="83" t="s">
        <v>7</v>
      </c>
      <c r="C9" s="5" t="s">
        <v>88</v>
      </c>
      <c r="D9" s="6">
        <f>SUM(D10+D11+D12+D13+D14)</f>
        <v>821.42699999999991</v>
      </c>
      <c r="E9" s="6">
        <f>SUM(E10+E11+E12+E13+E14+E14)</f>
        <v>4.4950000000000001</v>
      </c>
      <c r="F9" s="6"/>
    </row>
    <row r="10" spans="1:6" ht="15.75" customHeight="1" x14ac:dyDescent="0.3">
      <c r="A10" s="82"/>
      <c r="B10" s="84"/>
      <c r="C10" s="8" t="s">
        <v>8</v>
      </c>
      <c r="D10" s="9">
        <v>795.45799999999997</v>
      </c>
      <c r="E10" s="9">
        <v>4.4950000000000001</v>
      </c>
      <c r="F10" s="9"/>
    </row>
    <row r="11" spans="1:6" ht="18" customHeight="1" x14ac:dyDescent="0.3">
      <c r="A11" s="82"/>
      <c r="B11" s="84"/>
      <c r="C11" s="11" t="s">
        <v>10</v>
      </c>
      <c r="D11" s="9">
        <v>6.2889999999999997</v>
      </c>
      <c r="E11" s="9"/>
      <c r="F11" s="9"/>
    </row>
    <row r="12" spans="1:6" ht="15.6" x14ac:dyDescent="0.3">
      <c r="A12" s="82"/>
      <c r="B12" s="84"/>
      <c r="C12" s="11" t="s">
        <v>12</v>
      </c>
      <c r="D12" s="9">
        <v>2.2999999999999998</v>
      </c>
      <c r="E12" s="9"/>
      <c r="F12" s="9"/>
    </row>
    <row r="13" spans="1:6" ht="16.5" customHeight="1" x14ac:dyDescent="0.3">
      <c r="A13" s="82"/>
      <c r="B13" s="84"/>
      <c r="C13" s="11" t="s">
        <v>13</v>
      </c>
      <c r="D13" s="9">
        <v>12.08</v>
      </c>
      <c r="E13" s="9"/>
      <c r="F13" s="9"/>
    </row>
    <row r="14" spans="1:6" ht="16.5" customHeight="1" x14ac:dyDescent="0.3">
      <c r="A14" s="82"/>
      <c r="B14" s="84"/>
      <c r="C14" s="11" t="s">
        <v>14</v>
      </c>
      <c r="D14" s="9">
        <v>5.3</v>
      </c>
      <c r="E14" s="9"/>
      <c r="F14" s="9"/>
    </row>
    <row r="15" spans="1:6" ht="15.6" x14ac:dyDescent="0.3">
      <c r="A15" s="82"/>
      <c r="B15" s="84"/>
      <c r="C15" s="53" t="s">
        <v>35</v>
      </c>
      <c r="D15" s="9">
        <v>25.873999999999999</v>
      </c>
      <c r="E15" s="9">
        <v>5.0860000000000003</v>
      </c>
      <c r="F15" s="12"/>
    </row>
    <row r="16" spans="1:6" ht="15.6" x14ac:dyDescent="0.3">
      <c r="A16" s="82"/>
      <c r="B16" s="84"/>
      <c r="C16" s="53" t="s">
        <v>101</v>
      </c>
      <c r="D16" s="9"/>
      <c r="E16" s="9"/>
      <c r="F16" s="12"/>
    </row>
    <row r="17" spans="1:6" ht="15.6" x14ac:dyDescent="0.3">
      <c r="A17" s="82"/>
      <c r="B17" s="84"/>
      <c r="C17" s="53" t="s">
        <v>78</v>
      </c>
      <c r="D17" s="9">
        <v>22.57</v>
      </c>
      <c r="E17" s="9">
        <v>16.788</v>
      </c>
      <c r="F17" s="12"/>
    </row>
    <row r="18" spans="1:6" ht="15.6" x14ac:dyDescent="0.3">
      <c r="A18" s="82"/>
      <c r="B18" s="84"/>
      <c r="C18" s="8" t="s">
        <v>20</v>
      </c>
      <c r="D18" s="9">
        <v>1605.9069999999999</v>
      </c>
      <c r="E18" s="9">
        <v>1410.5730000000001</v>
      </c>
      <c r="F18" s="9"/>
    </row>
    <row r="19" spans="1:6" ht="16.5" customHeight="1" x14ac:dyDescent="0.3">
      <c r="A19" s="82"/>
      <c r="B19" s="84"/>
      <c r="C19" s="8" t="s">
        <v>21</v>
      </c>
      <c r="D19" s="67">
        <v>1977.586</v>
      </c>
      <c r="E19" s="9">
        <v>1697.433</v>
      </c>
      <c r="F19" s="9"/>
    </row>
    <row r="20" spans="1:6" ht="16.5" customHeight="1" x14ac:dyDescent="0.3">
      <c r="A20" s="82"/>
      <c r="B20" s="84"/>
      <c r="C20" s="8" t="s">
        <v>22</v>
      </c>
      <c r="D20" s="67">
        <v>2009.204</v>
      </c>
      <c r="E20" s="9">
        <v>1733.6130000000001</v>
      </c>
      <c r="F20" s="9"/>
    </row>
    <row r="21" spans="1:6" ht="15.6" x14ac:dyDescent="0.3">
      <c r="A21" s="82"/>
      <c r="B21" s="84"/>
      <c r="C21" s="8" t="s">
        <v>23</v>
      </c>
      <c r="D21" s="67">
        <v>2999.3530500000002</v>
      </c>
      <c r="E21" s="9">
        <v>2638.3670000000002</v>
      </c>
      <c r="F21" s="9">
        <v>1.9570000000000001E-2</v>
      </c>
    </row>
    <row r="22" spans="1:6" ht="15.6" x14ac:dyDescent="0.3">
      <c r="A22" s="82"/>
      <c r="B22" s="84"/>
      <c r="C22" s="8" t="s">
        <v>24</v>
      </c>
      <c r="D22" s="67">
        <v>1358.992</v>
      </c>
      <c r="E22" s="67">
        <v>1141.0889999999999</v>
      </c>
      <c r="F22" s="9"/>
    </row>
    <row r="23" spans="1:6" ht="15.6" x14ac:dyDescent="0.3">
      <c r="A23" s="82"/>
      <c r="B23" s="84"/>
      <c r="C23" s="8" t="s">
        <v>25</v>
      </c>
      <c r="D23" s="67">
        <v>1648.0060000000001</v>
      </c>
      <c r="E23" s="9">
        <v>1434.0060000000001</v>
      </c>
      <c r="F23" s="9"/>
    </row>
    <row r="24" spans="1:6" ht="17.25" customHeight="1" x14ac:dyDescent="0.3">
      <c r="A24" s="82"/>
      <c r="B24" s="84"/>
      <c r="C24" s="8" t="s">
        <v>90</v>
      </c>
      <c r="D24" s="67">
        <v>2686.9058599999998</v>
      </c>
      <c r="E24" s="9">
        <v>2391.5300000000002</v>
      </c>
      <c r="F24" s="9">
        <v>0.21756</v>
      </c>
    </row>
    <row r="25" spans="1:6" ht="15.6" x14ac:dyDescent="0.3">
      <c r="A25" s="82"/>
      <c r="B25" s="84"/>
      <c r="C25" s="11" t="s">
        <v>26</v>
      </c>
      <c r="D25" s="67">
        <v>1104.066</v>
      </c>
      <c r="E25" s="9">
        <v>974.20600000000002</v>
      </c>
      <c r="F25" s="9"/>
    </row>
    <row r="26" spans="1:6" ht="15.6" x14ac:dyDescent="0.3">
      <c r="A26" s="82"/>
      <c r="B26" s="84"/>
      <c r="C26" s="8" t="s">
        <v>27</v>
      </c>
      <c r="D26" s="67">
        <v>1116.5239999999999</v>
      </c>
      <c r="E26" s="9">
        <v>975.46600000000001</v>
      </c>
      <c r="F26" s="9">
        <v>0.67800000000000005</v>
      </c>
    </row>
    <row r="27" spans="1:6" ht="16.5" customHeight="1" x14ac:dyDescent="0.3">
      <c r="A27" s="82"/>
      <c r="B27" s="84"/>
      <c r="C27" s="14" t="s">
        <v>103</v>
      </c>
      <c r="D27" s="69">
        <v>1430.5509999999999</v>
      </c>
      <c r="E27" s="15">
        <v>1238.923</v>
      </c>
      <c r="F27" s="12"/>
    </row>
    <row r="28" spans="1:6" ht="15.6" x14ac:dyDescent="0.3">
      <c r="A28" s="82"/>
      <c r="B28" s="84"/>
      <c r="C28" s="14" t="s">
        <v>28</v>
      </c>
      <c r="D28" s="70">
        <v>838.08799999999997</v>
      </c>
      <c r="E28" s="15">
        <v>785.178</v>
      </c>
      <c r="F28" s="12"/>
    </row>
    <row r="29" spans="1:6" ht="18" customHeight="1" x14ac:dyDescent="0.3">
      <c r="A29" s="82"/>
      <c r="B29" s="84"/>
      <c r="C29" s="14" t="s">
        <v>105</v>
      </c>
      <c r="D29" s="69">
        <v>2353.1540799999998</v>
      </c>
      <c r="E29" s="15">
        <v>1966.49</v>
      </c>
      <c r="F29" s="12"/>
    </row>
    <row r="30" spans="1:6" ht="18.75" customHeight="1" x14ac:dyDescent="0.3">
      <c r="A30" s="82"/>
      <c r="B30" s="84"/>
      <c r="C30" s="14" t="s">
        <v>106</v>
      </c>
      <c r="D30" s="69">
        <v>2</v>
      </c>
      <c r="E30" s="15"/>
      <c r="F30" s="12"/>
    </row>
    <row r="31" spans="1:6" ht="18" customHeight="1" x14ac:dyDescent="0.3">
      <c r="A31" s="82"/>
      <c r="B31" s="84"/>
      <c r="C31" s="11" t="s">
        <v>29</v>
      </c>
      <c r="D31" s="67">
        <v>1015.401</v>
      </c>
      <c r="E31" s="9">
        <v>647.952</v>
      </c>
      <c r="F31" s="12"/>
    </row>
    <row r="32" spans="1:6" ht="18.75" customHeight="1" thickBot="1" x14ac:dyDescent="0.35">
      <c r="A32" s="82"/>
      <c r="B32" s="84"/>
      <c r="C32" s="11" t="s">
        <v>84</v>
      </c>
      <c r="D32" s="67">
        <v>308.68194999999997</v>
      </c>
      <c r="E32" s="9">
        <v>280.36099999999999</v>
      </c>
      <c r="F32" s="12"/>
    </row>
    <row r="33" spans="1:6" ht="16.2" thickBot="1" x14ac:dyDescent="0.35">
      <c r="A33" s="16"/>
      <c r="B33" s="47"/>
      <c r="C33" s="54" t="s">
        <v>30</v>
      </c>
      <c r="D33" s="68">
        <f>SUM(D10:D32)</f>
        <v>23324.290939999999</v>
      </c>
      <c r="E33" s="66">
        <f>SUM(E10:E32)</f>
        <v>19341.556000000004</v>
      </c>
      <c r="F33" s="18">
        <f>SUM(F10:F32)</f>
        <v>0.91513</v>
      </c>
    </row>
    <row r="34" spans="1:6" ht="15.6" x14ac:dyDescent="0.3">
      <c r="A34" s="19"/>
      <c r="B34" s="19"/>
      <c r="C34" s="20"/>
      <c r="D34" s="21"/>
      <c r="E34" s="15"/>
      <c r="F34" s="21"/>
    </row>
    <row r="35" spans="1:6" ht="47.25" customHeight="1" x14ac:dyDescent="0.3">
      <c r="A35" s="75">
        <v>4</v>
      </c>
      <c r="B35" s="85" t="s">
        <v>31</v>
      </c>
      <c r="C35" s="60"/>
      <c r="D35" s="23"/>
      <c r="E35" s="7"/>
      <c r="F35" s="7"/>
    </row>
    <row r="36" spans="1:6" ht="19.5" customHeight="1" x14ac:dyDescent="0.3">
      <c r="A36" s="76"/>
      <c r="B36" s="86"/>
      <c r="C36" s="61" t="s">
        <v>32</v>
      </c>
      <c r="D36" s="6"/>
      <c r="E36" s="6"/>
      <c r="F36" s="6"/>
    </row>
    <row r="37" spans="1:6" ht="15.75" customHeight="1" x14ac:dyDescent="0.3">
      <c r="A37" s="76"/>
      <c r="B37" s="86"/>
      <c r="C37" s="62" t="s">
        <v>99</v>
      </c>
      <c r="D37" s="73">
        <v>2225.3038200000001</v>
      </c>
      <c r="E37" s="7">
        <v>8.0239999999999991</v>
      </c>
      <c r="F37" s="7">
        <v>0.58496000000000004</v>
      </c>
    </row>
    <row r="38" spans="1:6" ht="15.75" customHeight="1" x14ac:dyDescent="0.3">
      <c r="A38" s="76"/>
      <c r="B38" s="86"/>
      <c r="C38" s="62" t="s">
        <v>111</v>
      </c>
      <c r="D38" s="9">
        <v>9.6902799999999996</v>
      </c>
      <c r="E38" s="9">
        <v>1.97E-3</v>
      </c>
      <c r="F38" s="7"/>
    </row>
    <row r="39" spans="1:6" ht="32.25" customHeight="1" x14ac:dyDescent="0.3">
      <c r="A39" s="76"/>
      <c r="B39" s="86"/>
      <c r="C39" s="62" t="s">
        <v>110</v>
      </c>
      <c r="D39" s="7">
        <v>17.766999999999999</v>
      </c>
      <c r="E39" s="7">
        <v>0.34300000000000003</v>
      </c>
      <c r="F39" s="7"/>
    </row>
    <row r="40" spans="1:6" ht="17.25" customHeight="1" thickBot="1" x14ac:dyDescent="0.35">
      <c r="A40" s="76"/>
      <c r="B40" s="86"/>
      <c r="C40" s="63" t="s">
        <v>100</v>
      </c>
      <c r="D40" s="7">
        <v>172.07656</v>
      </c>
      <c r="E40" s="7">
        <v>5.2500000000000003E-3</v>
      </c>
      <c r="F40" s="9"/>
    </row>
    <row r="41" spans="1:6" ht="16.5" customHeight="1" thickBot="1" x14ac:dyDescent="0.35">
      <c r="A41" s="25"/>
      <c r="B41" s="26"/>
      <c r="C41" s="25" t="s">
        <v>30</v>
      </c>
      <c r="D41" s="27">
        <f>SUM(D37:D40)</f>
        <v>2424.8376599999997</v>
      </c>
      <c r="E41" s="17">
        <f>SUM(E37:E40)</f>
        <v>8.3742199999999993</v>
      </c>
      <c r="F41" s="28">
        <f>SUM(F37:F40)</f>
        <v>0.58496000000000004</v>
      </c>
    </row>
    <row r="42" spans="1:6" ht="15.6" x14ac:dyDescent="0.3">
      <c r="A42" s="13"/>
      <c r="B42" s="29"/>
      <c r="C42" s="29"/>
      <c r="D42" s="21"/>
      <c r="E42" s="15"/>
      <c r="F42" s="21"/>
    </row>
    <row r="43" spans="1:6" ht="21.75" customHeight="1" x14ac:dyDescent="0.3">
      <c r="A43" s="75">
        <v>6</v>
      </c>
      <c r="B43" s="78" t="s">
        <v>33</v>
      </c>
      <c r="C43" s="4"/>
      <c r="D43" s="30"/>
      <c r="E43" s="9"/>
      <c r="F43" s="30"/>
    </row>
    <row r="44" spans="1:6" ht="16.2" thickBot="1" x14ac:dyDescent="0.35">
      <c r="A44" s="76"/>
      <c r="B44" s="79"/>
      <c r="C44" s="11" t="s">
        <v>34</v>
      </c>
      <c r="D44" s="9">
        <v>300.8</v>
      </c>
      <c r="E44" s="10"/>
      <c r="F44" s="30"/>
    </row>
    <row r="45" spans="1:6" ht="15.6" x14ac:dyDescent="0.3">
      <c r="A45" s="76"/>
      <c r="B45" s="79"/>
      <c r="C45" s="8" t="s">
        <v>97</v>
      </c>
      <c r="D45" s="9">
        <f>SUM(D46+D47+D48+D49+D50+D51)</f>
        <v>1946.6</v>
      </c>
      <c r="E45" s="9">
        <f>SUM(E46+E47+E48+E49+E50+E51)</f>
        <v>1448.2809999999999</v>
      </c>
      <c r="F45" s="9"/>
    </row>
    <row r="46" spans="1:6" ht="15.6" x14ac:dyDescent="0.3">
      <c r="A46" s="76"/>
      <c r="B46" s="79"/>
      <c r="C46" s="65" t="s">
        <v>91</v>
      </c>
      <c r="D46" s="24">
        <v>258.45999999999998</v>
      </c>
      <c r="E46" s="24">
        <v>208.59399999999999</v>
      </c>
      <c r="F46" s="9"/>
    </row>
    <row r="47" spans="1:6" ht="15.6" x14ac:dyDescent="0.3">
      <c r="A47" s="76"/>
      <c r="B47" s="79"/>
      <c r="C47" s="65" t="s">
        <v>92</v>
      </c>
      <c r="D47" s="24">
        <v>287.88</v>
      </c>
      <c r="E47" s="24">
        <v>189.28700000000001</v>
      </c>
      <c r="F47" s="9"/>
    </row>
    <row r="48" spans="1:6" ht="15.6" x14ac:dyDescent="0.3">
      <c r="A48" s="76"/>
      <c r="B48" s="79"/>
      <c r="C48" s="65" t="s">
        <v>93</v>
      </c>
      <c r="D48" s="24">
        <v>316.18</v>
      </c>
      <c r="E48" s="24">
        <v>253.11199999999999</v>
      </c>
      <c r="F48" s="9"/>
    </row>
    <row r="49" spans="1:6" ht="15.6" x14ac:dyDescent="0.3">
      <c r="A49" s="76"/>
      <c r="B49" s="79"/>
      <c r="C49" s="65" t="s">
        <v>94</v>
      </c>
      <c r="D49" s="24">
        <v>214.09</v>
      </c>
      <c r="E49" s="24">
        <v>163.98</v>
      </c>
      <c r="F49" s="9"/>
    </row>
    <row r="50" spans="1:6" ht="15.6" x14ac:dyDescent="0.3">
      <c r="A50" s="76"/>
      <c r="B50" s="79"/>
      <c r="C50" s="65" t="s">
        <v>95</v>
      </c>
      <c r="D50" s="24">
        <v>125.86</v>
      </c>
      <c r="E50" s="24">
        <v>89.49</v>
      </c>
      <c r="F50" s="9"/>
    </row>
    <row r="51" spans="1:6" ht="15.6" x14ac:dyDescent="0.3">
      <c r="A51" s="76"/>
      <c r="B51" s="79"/>
      <c r="C51" s="65" t="s">
        <v>96</v>
      </c>
      <c r="D51" s="24">
        <v>744.13</v>
      </c>
      <c r="E51" s="24">
        <v>543.81799999999998</v>
      </c>
      <c r="F51" s="9"/>
    </row>
    <row r="52" spans="1:6" ht="15.6" x14ac:dyDescent="0.3">
      <c r="A52" s="76"/>
      <c r="B52" s="79"/>
      <c r="C52" s="11" t="s">
        <v>36</v>
      </c>
      <c r="D52" s="9">
        <v>261.35311000000002</v>
      </c>
      <c r="E52" s="9">
        <v>212.81800000000001</v>
      </c>
      <c r="F52" s="9"/>
    </row>
    <row r="53" spans="1:6" ht="16.5" customHeight="1" thickBot="1" x14ac:dyDescent="0.35">
      <c r="A53" s="77"/>
      <c r="B53" s="80"/>
      <c r="C53" s="22" t="s">
        <v>37</v>
      </c>
      <c r="D53" s="7">
        <v>948.41560000000004</v>
      </c>
      <c r="E53" s="32">
        <v>761.62400000000002</v>
      </c>
      <c r="F53" s="7"/>
    </row>
    <row r="54" spans="1:6" ht="16.2" thickBot="1" x14ac:dyDescent="0.35">
      <c r="A54" s="33"/>
      <c r="B54" s="34"/>
      <c r="C54" s="35" t="s">
        <v>30</v>
      </c>
      <c r="D54" s="36">
        <f>SUM(D44+D45+D52+D53)</f>
        <v>3457.1687099999999</v>
      </c>
      <c r="E54" s="36">
        <f>SUM(E44+E45+E52+E53)</f>
        <v>2422.723</v>
      </c>
      <c r="F54" s="36">
        <f>SUM(F45:F53)</f>
        <v>0</v>
      </c>
    </row>
    <row r="55" spans="1:6" ht="16.2" thickBot="1" x14ac:dyDescent="0.35">
      <c r="A55" s="13"/>
      <c r="B55" s="13"/>
      <c r="C55" s="20"/>
      <c r="D55" s="37"/>
      <c r="E55" s="21"/>
      <c r="F55" s="15"/>
    </row>
    <row r="56" spans="1:6" ht="18.75" customHeight="1" x14ac:dyDescent="0.3">
      <c r="A56" s="75">
        <v>7</v>
      </c>
      <c r="B56" s="78" t="s">
        <v>38</v>
      </c>
      <c r="C56" s="4"/>
      <c r="D56" s="23"/>
      <c r="E56" s="32"/>
      <c r="F56" s="6"/>
    </row>
    <row r="57" spans="1:6" ht="16.5" customHeight="1" x14ac:dyDescent="0.3">
      <c r="A57" s="76"/>
      <c r="B57" s="79"/>
      <c r="C57" s="4" t="s">
        <v>39</v>
      </c>
      <c r="D57" s="30">
        <f>SUM(D58+D59+D60+D61+D62+D63+D64+D65+D66+D67+D68+D69+D70+D71+D72+D73)</f>
        <v>7292.0983200000001</v>
      </c>
      <c r="E57" s="30">
        <f>SUM(E58)</f>
        <v>4519.9520000000002</v>
      </c>
      <c r="F57" s="10">
        <f>SUM(F58+F59+F60+F61+F62+F63+F64+F65+F66+F67+F68+F69+F70+F71+F72+F73)</f>
        <v>1.1623600000000001</v>
      </c>
    </row>
    <row r="58" spans="1:6" ht="16.5" customHeight="1" x14ac:dyDescent="0.3">
      <c r="A58" s="76"/>
      <c r="B58" s="79"/>
      <c r="C58" s="8" t="s">
        <v>40</v>
      </c>
      <c r="D58" s="15">
        <v>5921.3667500000001</v>
      </c>
      <c r="E58" s="15">
        <v>4519.9520000000002</v>
      </c>
      <c r="F58" s="15">
        <v>0.96347000000000005</v>
      </c>
    </row>
    <row r="59" spans="1:6" ht="15.6" x14ac:dyDescent="0.3">
      <c r="A59" s="76"/>
      <c r="B59" s="79"/>
      <c r="C59" s="8" t="s">
        <v>41</v>
      </c>
      <c r="D59" s="9">
        <v>29.20196</v>
      </c>
      <c r="E59" s="12"/>
      <c r="F59" s="9"/>
    </row>
    <row r="60" spans="1:6" ht="15.6" x14ac:dyDescent="0.3">
      <c r="A60" s="76"/>
      <c r="B60" s="79"/>
      <c r="C60" s="11" t="s">
        <v>42</v>
      </c>
      <c r="D60" s="9">
        <v>16.585999999999999</v>
      </c>
      <c r="E60" s="12"/>
      <c r="F60" s="9">
        <v>0.16034999999999999</v>
      </c>
    </row>
    <row r="61" spans="1:6" ht="15.6" x14ac:dyDescent="0.3">
      <c r="A61" s="76"/>
      <c r="B61" s="79"/>
      <c r="C61" s="11" t="s">
        <v>43</v>
      </c>
      <c r="D61" s="9">
        <v>14.272</v>
      </c>
      <c r="E61" s="12"/>
      <c r="F61" s="9"/>
    </row>
    <row r="62" spans="1:6" ht="15.6" x14ac:dyDescent="0.3">
      <c r="A62" s="76"/>
      <c r="B62" s="79"/>
      <c r="C62" s="11" t="s">
        <v>44</v>
      </c>
      <c r="D62" s="9">
        <v>17.47</v>
      </c>
      <c r="E62" s="12"/>
      <c r="F62" s="9"/>
    </row>
    <row r="63" spans="1:6" ht="15.6" x14ac:dyDescent="0.3">
      <c r="A63" s="76"/>
      <c r="B63" s="79"/>
      <c r="C63" s="8" t="s">
        <v>45</v>
      </c>
      <c r="D63" s="9">
        <v>18</v>
      </c>
      <c r="E63" s="12"/>
      <c r="F63" s="9"/>
    </row>
    <row r="64" spans="1:6" ht="16.2" customHeight="1" x14ac:dyDescent="0.3">
      <c r="A64" s="76"/>
      <c r="B64" s="79"/>
      <c r="C64" s="8" t="s">
        <v>46</v>
      </c>
      <c r="D64" s="9">
        <v>27.03</v>
      </c>
      <c r="E64" s="12"/>
      <c r="F64" s="9"/>
    </row>
    <row r="65" spans="1:7" ht="15.6" x14ac:dyDescent="0.3">
      <c r="A65" s="76"/>
      <c r="B65" s="79"/>
      <c r="C65" s="11" t="s">
        <v>47</v>
      </c>
      <c r="D65" s="9">
        <v>14.82</v>
      </c>
      <c r="E65" s="12"/>
      <c r="F65" s="9">
        <v>2.1909999999999999E-2</v>
      </c>
    </row>
    <row r="66" spans="1:7" ht="15.6" x14ac:dyDescent="0.3">
      <c r="A66" s="76"/>
      <c r="B66" s="79"/>
      <c r="C66" s="11" t="s">
        <v>48</v>
      </c>
      <c r="D66" s="9">
        <v>32.909999999999997</v>
      </c>
      <c r="E66" s="12"/>
      <c r="F66" s="9"/>
    </row>
    <row r="67" spans="1:7" ht="15.6" x14ac:dyDescent="0.3">
      <c r="A67" s="76"/>
      <c r="B67" s="79"/>
      <c r="C67" s="11" t="s">
        <v>49</v>
      </c>
      <c r="D67" s="9">
        <v>21.2</v>
      </c>
      <c r="E67" s="12"/>
      <c r="F67" s="9"/>
    </row>
    <row r="68" spans="1:7" ht="15.6" x14ac:dyDescent="0.3">
      <c r="A68" s="76"/>
      <c r="B68" s="79"/>
      <c r="C68" s="11" t="s">
        <v>50</v>
      </c>
      <c r="D68" s="9">
        <v>27.95</v>
      </c>
      <c r="E68" s="12"/>
      <c r="F68" s="9">
        <v>1.6629999999999999E-2</v>
      </c>
    </row>
    <row r="69" spans="1:7" ht="15.6" x14ac:dyDescent="0.3">
      <c r="A69" s="76"/>
      <c r="B69" s="79"/>
      <c r="C69" s="11" t="s">
        <v>51</v>
      </c>
      <c r="D69" s="9">
        <v>40.226999999999997</v>
      </c>
      <c r="E69" s="12"/>
      <c r="F69" s="9"/>
    </row>
    <row r="70" spans="1:7" ht="15.6" x14ac:dyDescent="0.3">
      <c r="A70" s="76"/>
      <c r="B70" s="79"/>
      <c r="C70" s="11" t="s">
        <v>52</v>
      </c>
      <c r="D70" s="9">
        <v>17.72</v>
      </c>
      <c r="E70" s="12"/>
      <c r="F70" s="9"/>
    </row>
    <row r="71" spans="1:7" ht="15.6" x14ac:dyDescent="0.3">
      <c r="A71" s="76"/>
      <c r="B71" s="79"/>
      <c r="C71" s="11" t="s">
        <v>53</v>
      </c>
      <c r="D71" s="9">
        <v>25</v>
      </c>
      <c r="E71" s="12"/>
      <c r="F71" s="9"/>
    </row>
    <row r="72" spans="1:7" ht="15.6" x14ac:dyDescent="0.3">
      <c r="A72" s="76"/>
      <c r="B72" s="79"/>
      <c r="C72" s="22" t="s">
        <v>54</v>
      </c>
      <c r="D72" s="7">
        <v>25.389610000000001</v>
      </c>
      <c r="E72" s="32"/>
      <c r="F72" s="9"/>
    </row>
    <row r="73" spans="1:7" ht="30" customHeight="1" x14ac:dyDescent="0.3">
      <c r="A73" s="76"/>
      <c r="B73" s="79"/>
      <c r="C73" s="31" t="s">
        <v>86</v>
      </c>
      <c r="D73" s="7">
        <v>1042.9549999999999</v>
      </c>
      <c r="E73" s="32"/>
      <c r="F73" s="7"/>
    </row>
    <row r="74" spans="1:7" ht="18.75" customHeight="1" thickBot="1" x14ac:dyDescent="0.35">
      <c r="A74" s="76"/>
      <c r="B74" s="79"/>
      <c r="C74" s="31" t="s">
        <v>55</v>
      </c>
      <c r="D74" s="7">
        <v>97.224999999999994</v>
      </c>
      <c r="E74" s="32">
        <v>90</v>
      </c>
      <c r="F74" s="7"/>
    </row>
    <row r="75" spans="1:7" ht="16.2" thickBot="1" x14ac:dyDescent="0.35">
      <c r="A75" s="33"/>
      <c r="B75" s="34"/>
      <c r="C75" s="55" t="s">
        <v>30</v>
      </c>
      <c r="D75" s="56">
        <f>SUM(D58:D74)</f>
        <v>7389.3233200000004</v>
      </c>
      <c r="E75" s="38">
        <f>SUM(E58:E74)</f>
        <v>4609.9520000000002</v>
      </c>
      <c r="F75" s="36">
        <f>SUM(F58:F74)</f>
        <v>1.1623600000000001</v>
      </c>
    </row>
    <row r="76" spans="1:7" ht="15.6" x14ac:dyDescent="0.3">
      <c r="A76" s="39"/>
      <c r="B76" s="39"/>
      <c r="C76" s="20"/>
      <c r="D76" s="15"/>
      <c r="E76" s="15"/>
      <c r="F76" s="15"/>
    </row>
    <row r="77" spans="1:7" ht="31.5" customHeight="1" x14ac:dyDescent="0.3">
      <c r="A77" s="87">
        <v>12</v>
      </c>
      <c r="B77" s="83" t="s">
        <v>56</v>
      </c>
      <c r="C77" s="4"/>
      <c r="D77" s="6"/>
      <c r="E77" s="7"/>
      <c r="F77" s="6"/>
    </row>
    <row r="78" spans="1:7" ht="16.5" customHeight="1" x14ac:dyDescent="0.3">
      <c r="A78" s="88"/>
      <c r="B78" s="84"/>
      <c r="C78" s="48" t="s">
        <v>57</v>
      </c>
      <c r="D78" s="30"/>
      <c r="E78" s="30"/>
      <c r="F78" s="51"/>
    </row>
    <row r="79" spans="1:7" ht="15.6" x14ac:dyDescent="0.3">
      <c r="A79" s="88"/>
      <c r="B79" s="84"/>
      <c r="C79" s="49" t="s">
        <v>58</v>
      </c>
      <c r="D79" s="69">
        <v>2596.8905</v>
      </c>
      <c r="E79" s="71"/>
      <c r="F79" s="71"/>
      <c r="G79" s="72"/>
    </row>
    <row r="80" spans="1:7" ht="15.6" x14ac:dyDescent="0.3">
      <c r="A80" s="88"/>
      <c r="B80" s="84"/>
      <c r="C80" s="49" t="s">
        <v>59</v>
      </c>
      <c r="D80" s="50">
        <v>106.71</v>
      </c>
      <c r="E80" s="50">
        <v>40.450000000000003</v>
      </c>
      <c r="F80" s="50"/>
    </row>
    <row r="81" spans="1:10" ht="15.6" x14ac:dyDescent="0.3">
      <c r="A81" s="88"/>
      <c r="B81" s="84"/>
      <c r="C81" s="49" t="s">
        <v>60</v>
      </c>
      <c r="D81" s="50">
        <v>185.68</v>
      </c>
      <c r="E81" s="50">
        <v>118.16</v>
      </c>
      <c r="F81" s="50">
        <v>0.61819000000000002</v>
      </c>
    </row>
    <row r="82" spans="1:10" ht="15.6" x14ac:dyDescent="0.3">
      <c r="A82" s="88"/>
      <c r="B82" s="84"/>
      <c r="C82" s="49" t="s">
        <v>61</v>
      </c>
      <c r="D82" s="50">
        <v>166.37</v>
      </c>
      <c r="E82" s="50">
        <v>78.930000000000007</v>
      </c>
      <c r="F82" s="50"/>
    </row>
    <row r="83" spans="1:10" ht="15.6" x14ac:dyDescent="0.3">
      <c r="A83" s="88"/>
      <c r="B83" s="84"/>
      <c r="C83" s="49" t="s">
        <v>62</v>
      </c>
      <c r="D83" s="50">
        <v>163.38</v>
      </c>
      <c r="E83" s="50">
        <v>62.97</v>
      </c>
      <c r="F83" s="50">
        <v>2.513E-2</v>
      </c>
    </row>
    <row r="84" spans="1:10" ht="15.6" x14ac:dyDescent="0.3">
      <c r="A84" s="88"/>
      <c r="B84" s="84"/>
      <c r="C84" s="49" t="s">
        <v>63</v>
      </c>
      <c r="D84" s="50">
        <v>170.31</v>
      </c>
      <c r="E84" s="50">
        <v>101.87</v>
      </c>
      <c r="F84" s="50"/>
      <c r="J84" s="72"/>
    </row>
    <row r="85" spans="1:10" ht="15.6" x14ac:dyDescent="0.3">
      <c r="A85" s="88"/>
      <c r="B85" s="84"/>
      <c r="C85" s="49" t="s">
        <v>64</v>
      </c>
      <c r="D85" s="50">
        <v>251.57</v>
      </c>
      <c r="E85" s="50">
        <v>160.46</v>
      </c>
      <c r="F85" s="50">
        <v>0.18189</v>
      </c>
    </row>
    <row r="86" spans="1:10" ht="15.6" x14ac:dyDescent="0.3">
      <c r="A86" s="88"/>
      <c r="B86" s="84"/>
      <c r="C86" s="49" t="s">
        <v>65</v>
      </c>
      <c r="D86" s="50">
        <v>154.91999999999999</v>
      </c>
      <c r="E86" s="50">
        <v>75.27</v>
      </c>
      <c r="F86" s="50"/>
    </row>
    <row r="87" spans="1:10" ht="15.6" x14ac:dyDescent="0.3">
      <c r="A87" s="88"/>
      <c r="B87" s="84"/>
      <c r="C87" s="49" t="s">
        <v>66</v>
      </c>
      <c r="D87" s="50">
        <v>219.34</v>
      </c>
      <c r="E87" s="50">
        <v>96.7</v>
      </c>
      <c r="F87" s="50">
        <v>5.4109999999999998E-2</v>
      </c>
    </row>
    <row r="88" spans="1:10" ht="15.6" x14ac:dyDescent="0.3">
      <c r="A88" s="88"/>
      <c r="B88" s="84"/>
      <c r="C88" s="49" t="s">
        <v>67</v>
      </c>
      <c r="D88" s="50">
        <v>149.66999999999999</v>
      </c>
      <c r="E88" s="50">
        <v>75.16</v>
      </c>
      <c r="F88" s="50">
        <v>8.8340000000000002E-2</v>
      </c>
    </row>
    <row r="89" spans="1:10" ht="15.6" x14ac:dyDescent="0.3">
      <c r="A89" s="88"/>
      <c r="B89" s="84"/>
      <c r="C89" s="49" t="s">
        <v>68</v>
      </c>
      <c r="D89" s="50">
        <v>143.16999999999999</v>
      </c>
      <c r="E89" s="50">
        <v>81.97</v>
      </c>
      <c r="F89" s="50"/>
    </row>
    <row r="90" spans="1:10" ht="15.6" x14ac:dyDescent="0.3">
      <c r="A90" s="88"/>
      <c r="B90" s="84"/>
      <c r="C90" s="49" t="s">
        <v>69</v>
      </c>
      <c r="D90" s="50">
        <v>99.98</v>
      </c>
      <c r="E90" s="50">
        <v>59.6</v>
      </c>
      <c r="F90" s="50"/>
    </row>
    <row r="91" spans="1:10" ht="15.6" x14ac:dyDescent="0.3">
      <c r="A91" s="88"/>
      <c r="B91" s="84"/>
      <c r="C91" s="49" t="s">
        <v>70</v>
      </c>
      <c r="D91" s="50">
        <v>178.3</v>
      </c>
      <c r="E91" s="50">
        <v>68.12</v>
      </c>
      <c r="F91" s="50">
        <v>3.5779999999999999E-2</v>
      </c>
    </row>
    <row r="92" spans="1:10" ht="15.6" x14ac:dyDescent="0.3">
      <c r="A92" s="88"/>
      <c r="B92" s="84"/>
      <c r="C92" s="49" t="s">
        <v>71</v>
      </c>
      <c r="D92" s="50">
        <v>649.73</v>
      </c>
      <c r="E92" s="50">
        <v>362.46</v>
      </c>
      <c r="F92" s="50">
        <v>0.27283000000000002</v>
      </c>
    </row>
    <row r="93" spans="1:10" ht="15.6" x14ac:dyDescent="0.3">
      <c r="A93" s="88"/>
      <c r="B93" s="84"/>
      <c r="C93" s="49" t="s">
        <v>72</v>
      </c>
      <c r="D93" s="50">
        <v>93.69</v>
      </c>
      <c r="E93" s="50">
        <v>51.76</v>
      </c>
      <c r="F93" s="50"/>
    </row>
    <row r="94" spans="1:10" ht="31.8" thickBot="1" x14ac:dyDescent="0.35">
      <c r="A94" s="88"/>
      <c r="B94" s="84"/>
      <c r="C94" s="49" t="s">
        <v>87</v>
      </c>
      <c r="D94" s="50">
        <v>30</v>
      </c>
      <c r="E94" s="50"/>
      <c r="F94" s="50"/>
    </row>
    <row r="95" spans="1:10" ht="16.2" thickBot="1" x14ac:dyDescent="0.35">
      <c r="A95" s="57"/>
      <c r="B95" s="58"/>
      <c r="C95" s="59" t="s">
        <v>30</v>
      </c>
      <c r="D95" s="56">
        <f>SUM(D79:D94)</f>
        <v>5359.7105000000001</v>
      </c>
      <c r="E95" s="38">
        <f>SUM(E80:E94)</f>
        <v>1433.88</v>
      </c>
      <c r="F95" s="36">
        <f>SUM(F79:F94)</f>
        <v>1.2762699999999998</v>
      </c>
    </row>
    <row r="96" spans="1:10" ht="15.6" x14ac:dyDescent="0.3">
      <c r="A96" s="13"/>
      <c r="B96" s="13"/>
      <c r="C96" s="20"/>
      <c r="D96" s="15"/>
      <c r="E96" s="15"/>
      <c r="F96" s="15"/>
    </row>
    <row r="97" spans="1:9" ht="35.25" customHeight="1" x14ac:dyDescent="0.3">
      <c r="A97" s="75">
        <v>13</v>
      </c>
      <c r="B97" s="78" t="s">
        <v>73</v>
      </c>
      <c r="C97" s="4"/>
      <c r="D97" s="10"/>
      <c r="E97" s="9"/>
      <c r="F97" s="10"/>
    </row>
    <row r="98" spans="1:9" ht="18" customHeight="1" x14ac:dyDescent="0.3">
      <c r="A98" s="76"/>
      <c r="B98" s="79"/>
      <c r="C98" s="39" t="s">
        <v>57</v>
      </c>
      <c r="D98" s="64">
        <f>SUM(D99+D100+D101+D102+D103+D104+D105+D106+D107+D108+D109+D110+D111+D112+D113)</f>
        <v>9067.9733399999986</v>
      </c>
      <c r="E98" s="10">
        <f>SUM(E99+E100+E101+E102+E103+E104+E105+E106+E107+E108+E109+E110+E111+E112+E113)</f>
        <v>385.70325999999994</v>
      </c>
      <c r="F98" s="10">
        <f>SUM(F99+F100+F101+F102+F103+F104+F105+F106+F107+F108+F109+F110+F111+F112+F113)</f>
        <v>297.61522000000002</v>
      </c>
    </row>
    <row r="99" spans="1:9" ht="16.5" customHeight="1" x14ac:dyDescent="0.3">
      <c r="A99" s="76"/>
      <c r="B99" s="79"/>
      <c r="C99" s="8" t="s">
        <v>8</v>
      </c>
      <c r="D99" s="50">
        <v>8783.1145300000007</v>
      </c>
      <c r="E99" s="50">
        <v>270.73725999999999</v>
      </c>
      <c r="F99" s="12">
        <v>297.49851999999998</v>
      </c>
    </row>
    <row r="100" spans="1:9" ht="15.6" x14ac:dyDescent="0.3">
      <c r="A100" s="76"/>
      <c r="B100" s="79"/>
      <c r="C100" s="8" t="s">
        <v>9</v>
      </c>
      <c r="D100" s="50">
        <v>10.93</v>
      </c>
      <c r="E100" s="50">
        <v>7.9279999999999999</v>
      </c>
      <c r="F100" s="10"/>
    </row>
    <row r="101" spans="1:9" ht="15.6" x14ac:dyDescent="0.3">
      <c r="A101" s="76"/>
      <c r="B101" s="79"/>
      <c r="C101" s="8" t="s">
        <v>74</v>
      </c>
      <c r="D101" s="50">
        <v>27.057469999999999</v>
      </c>
      <c r="E101" s="50">
        <v>15.856</v>
      </c>
      <c r="F101" s="9">
        <v>0.11484</v>
      </c>
    </row>
    <row r="102" spans="1:9" ht="15.6" x14ac:dyDescent="0.3">
      <c r="A102" s="76"/>
      <c r="B102" s="79"/>
      <c r="C102" s="8" t="s">
        <v>10</v>
      </c>
      <c r="D102" s="50">
        <v>19.229810000000001</v>
      </c>
      <c r="E102" s="50">
        <v>7.9279999999999999</v>
      </c>
      <c r="F102" s="10"/>
    </row>
    <row r="103" spans="1:9" ht="16.2" thickBot="1" x14ac:dyDescent="0.35">
      <c r="A103" s="76"/>
      <c r="B103" s="79"/>
      <c r="C103" s="8" t="s">
        <v>11</v>
      </c>
      <c r="D103" s="50">
        <v>12.63693</v>
      </c>
      <c r="E103" s="50">
        <v>7.9279999999999999</v>
      </c>
      <c r="F103" s="10"/>
    </row>
    <row r="104" spans="1:9" ht="15.6" x14ac:dyDescent="0.3">
      <c r="A104" s="76"/>
      <c r="B104" s="79"/>
      <c r="C104" s="11" t="s">
        <v>12</v>
      </c>
      <c r="D104" s="50">
        <v>10.830959999999999</v>
      </c>
      <c r="E104" s="50">
        <v>7.9279999999999999</v>
      </c>
      <c r="F104" s="10"/>
    </row>
    <row r="105" spans="1:9" ht="16.5" customHeight="1" x14ac:dyDescent="0.3">
      <c r="A105" s="76"/>
      <c r="B105" s="79"/>
      <c r="C105" s="8" t="s">
        <v>13</v>
      </c>
      <c r="D105" s="50">
        <v>21.715520000000001</v>
      </c>
      <c r="E105" s="50">
        <v>7.9279999999999999</v>
      </c>
      <c r="F105" s="10"/>
    </row>
    <row r="106" spans="1:9" ht="15.6" x14ac:dyDescent="0.3">
      <c r="A106" s="76"/>
      <c r="B106" s="79"/>
      <c r="C106" s="8" t="s">
        <v>14</v>
      </c>
      <c r="D106" s="50">
        <v>20.84825</v>
      </c>
      <c r="E106" s="50">
        <v>7.9279999999999999</v>
      </c>
      <c r="F106" s="10"/>
    </row>
    <row r="107" spans="1:9" ht="15.6" x14ac:dyDescent="0.3">
      <c r="A107" s="76"/>
      <c r="B107" s="79"/>
      <c r="C107" s="8" t="s">
        <v>75</v>
      </c>
      <c r="D107" s="50">
        <v>18.46264</v>
      </c>
      <c r="E107" s="50">
        <v>7.9279999999999999</v>
      </c>
      <c r="F107" s="10"/>
    </row>
    <row r="108" spans="1:9" ht="15.6" x14ac:dyDescent="0.3">
      <c r="A108" s="76"/>
      <c r="B108" s="79"/>
      <c r="C108" s="11" t="s">
        <v>76</v>
      </c>
      <c r="D108" s="50">
        <v>12.16226</v>
      </c>
      <c r="E108" s="50">
        <v>3.964</v>
      </c>
      <c r="F108" s="10"/>
    </row>
    <row r="109" spans="1:9" ht="15.6" x14ac:dyDescent="0.3">
      <c r="A109" s="76"/>
      <c r="B109" s="79"/>
      <c r="C109" s="8" t="s">
        <v>15</v>
      </c>
      <c r="D109" s="50">
        <v>8.2918199999999995</v>
      </c>
      <c r="E109" s="50">
        <v>3.964</v>
      </c>
      <c r="F109" s="10"/>
    </row>
    <row r="110" spans="1:9" ht="15.6" x14ac:dyDescent="0.3">
      <c r="A110" s="76"/>
      <c r="B110" s="79"/>
      <c r="C110" s="11" t="s">
        <v>16</v>
      </c>
      <c r="D110" s="50">
        <v>5.5</v>
      </c>
      <c r="E110" s="50">
        <v>3.964</v>
      </c>
      <c r="F110" s="10"/>
    </row>
    <row r="111" spans="1:9" ht="15.6" x14ac:dyDescent="0.3">
      <c r="A111" s="76"/>
      <c r="B111" s="79"/>
      <c r="C111" s="11" t="s">
        <v>17</v>
      </c>
      <c r="D111" s="50">
        <v>9.5</v>
      </c>
      <c r="E111" s="50">
        <v>7.9279999999999999</v>
      </c>
      <c r="F111" s="10"/>
    </row>
    <row r="112" spans="1:9" ht="15.6" x14ac:dyDescent="0.3">
      <c r="A112" s="76"/>
      <c r="B112" s="79"/>
      <c r="C112" s="8" t="s">
        <v>18</v>
      </c>
      <c r="D112" s="50">
        <v>101.71315</v>
      </c>
      <c r="E112" s="50">
        <v>19.829999999999998</v>
      </c>
      <c r="F112" s="9">
        <v>1.8600000000000001E-3</v>
      </c>
      <c r="I112" s="40"/>
    </row>
    <row r="113" spans="1:6" ht="15.6" x14ac:dyDescent="0.3">
      <c r="A113" s="76"/>
      <c r="B113" s="79"/>
      <c r="C113" s="11" t="s">
        <v>19</v>
      </c>
      <c r="D113" s="50">
        <v>5.98</v>
      </c>
      <c r="E113" s="50">
        <v>3.964</v>
      </c>
      <c r="F113" s="10"/>
    </row>
    <row r="114" spans="1:6" ht="15.6" x14ac:dyDescent="0.3">
      <c r="A114" s="76"/>
      <c r="B114" s="79"/>
      <c r="C114" s="11" t="s">
        <v>79</v>
      </c>
      <c r="D114" s="50">
        <v>16.565000000000001</v>
      </c>
      <c r="E114" s="50">
        <v>0.502</v>
      </c>
      <c r="F114" s="10"/>
    </row>
    <row r="115" spans="1:6" ht="16.5" customHeight="1" x14ac:dyDescent="0.3">
      <c r="A115" s="76"/>
      <c r="B115" s="79"/>
      <c r="C115" s="11" t="s">
        <v>21</v>
      </c>
      <c r="D115" s="50">
        <v>69.688999999999993</v>
      </c>
      <c r="E115" s="50">
        <v>2.113</v>
      </c>
      <c r="F115" s="10"/>
    </row>
    <row r="116" spans="1:6" ht="15.6" x14ac:dyDescent="0.3">
      <c r="A116" s="76"/>
      <c r="B116" s="79"/>
      <c r="C116" s="11" t="s">
        <v>22</v>
      </c>
      <c r="D116" s="9">
        <v>40.822000000000003</v>
      </c>
      <c r="E116" s="9">
        <v>1.238</v>
      </c>
      <c r="F116" s="10"/>
    </row>
    <row r="117" spans="1:6" ht="15.6" x14ac:dyDescent="0.3">
      <c r="A117" s="76"/>
      <c r="B117" s="79"/>
      <c r="C117" s="11" t="s">
        <v>80</v>
      </c>
      <c r="D117" s="67">
        <v>111.02800000000001</v>
      </c>
      <c r="E117" s="67">
        <v>3.367</v>
      </c>
      <c r="F117" s="10"/>
    </row>
    <row r="118" spans="1:6" ht="15.6" x14ac:dyDescent="0.3">
      <c r="A118" s="76"/>
      <c r="B118" s="79"/>
      <c r="C118" s="11" t="s">
        <v>24</v>
      </c>
      <c r="D118" s="9">
        <v>35.81</v>
      </c>
      <c r="E118" s="9">
        <v>1.0860000000000001</v>
      </c>
      <c r="F118" s="10"/>
    </row>
    <row r="119" spans="1:6" ht="15.6" x14ac:dyDescent="0.3">
      <c r="A119" s="76"/>
      <c r="B119" s="79"/>
      <c r="C119" s="11" t="s">
        <v>25</v>
      </c>
      <c r="D119" s="9">
        <v>50.622999999999998</v>
      </c>
      <c r="E119" s="9">
        <v>1.5349999999999999</v>
      </c>
      <c r="F119" s="10"/>
    </row>
    <row r="120" spans="1:6" ht="17.25" customHeight="1" x14ac:dyDescent="0.3">
      <c r="A120" s="76"/>
      <c r="B120" s="79"/>
      <c r="C120" s="11" t="s">
        <v>90</v>
      </c>
      <c r="D120" s="9">
        <v>60.067</v>
      </c>
      <c r="E120" s="9">
        <v>1.8220000000000001</v>
      </c>
      <c r="F120" s="10"/>
    </row>
    <row r="121" spans="1:6" ht="15.6" x14ac:dyDescent="0.3">
      <c r="A121" s="76"/>
      <c r="B121" s="79"/>
      <c r="C121" s="11" t="s">
        <v>26</v>
      </c>
      <c r="D121" s="9">
        <v>28.699000000000002</v>
      </c>
      <c r="E121" s="9">
        <v>0.871</v>
      </c>
      <c r="F121" s="10"/>
    </row>
    <row r="122" spans="1:6" ht="15.6" x14ac:dyDescent="0.3">
      <c r="A122" s="76"/>
      <c r="B122" s="79"/>
      <c r="C122" s="11" t="s">
        <v>27</v>
      </c>
      <c r="D122" s="9">
        <v>24.515000000000001</v>
      </c>
      <c r="E122" s="9">
        <v>0.74399999999999999</v>
      </c>
      <c r="F122" s="10"/>
    </row>
    <row r="123" spans="1:6" ht="17.25" customHeight="1" x14ac:dyDescent="0.3">
      <c r="A123" s="76"/>
      <c r="B123" s="79"/>
      <c r="C123" s="22" t="s">
        <v>102</v>
      </c>
      <c r="D123" s="7">
        <v>34.53</v>
      </c>
      <c r="E123" s="7">
        <v>1.0469999999999999</v>
      </c>
      <c r="F123" s="6"/>
    </row>
    <row r="124" spans="1:6" ht="17.25" customHeight="1" x14ac:dyDescent="0.3">
      <c r="A124" s="76"/>
      <c r="B124" s="79"/>
      <c r="C124" s="22" t="s">
        <v>104</v>
      </c>
      <c r="D124" s="7">
        <v>165.72962999999999</v>
      </c>
      <c r="E124" s="7">
        <v>132.19300000000001</v>
      </c>
      <c r="F124" s="6"/>
    </row>
    <row r="125" spans="1:6" ht="16.5" customHeight="1" x14ac:dyDescent="0.3">
      <c r="A125" s="76"/>
      <c r="B125" s="79"/>
      <c r="C125" s="11" t="s">
        <v>77</v>
      </c>
      <c r="D125" s="9">
        <v>838.41206</v>
      </c>
      <c r="E125" s="9">
        <v>572.923</v>
      </c>
      <c r="F125" s="12"/>
    </row>
    <row r="126" spans="1:6" ht="15.6" x14ac:dyDescent="0.3">
      <c r="A126" s="76"/>
      <c r="B126" s="79"/>
      <c r="C126" s="11" t="s">
        <v>78</v>
      </c>
      <c r="D126" s="9">
        <v>1892.4875099999999</v>
      </c>
      <c r="E126" s="67">
        <v>1772.8710000000001</v>
      </c>
      <c r="F126" s="9"/>
    </row>
    <row r="127" spans="1:6" ht="15.75" customHeight="1" thickBot="1" x14ac:dyDescent="0.35">
      <c r="A127" s="77"/>
      <c r="B127" s="80"/>
      <c r="C127" s="22" t="s">
        <v>83</v>
      </c>
      <c r="D127" s="7">
        <v>394.76900000000001</v>
      </c>
      <c r="E127" s="7">
        <v>309.2</v>
      </c>
      <c r="F127" s="7"/>
    </row>
    <row r="128" spans="1:6" ht="16.2" thickBot="1" x14ac:dyDescent="0.35">
      <c r="A128" s="33"/>
      <c r="B128" s="34"/>
      <c r="C128" s="41" t="s">
        <v>30</v>
      </c>
      <c r="D128" s="38">
        <f>SUM(D99:D127)</f>
        <v>12831.719539999998</v>
      </c>
      <c r="E128" s="42">
        <f>SUM(E99:E127)</f>
        <v>3187.2152599999999</v>
      </c>
      <c r="F128" s="36">
        <f>SUM(F99:F127)</f>
        <v>297.61522000000002</v>
      </c>
    </row>
    <row r="129" spans="1:7" ht="15.6" x14ac:dyDescent="0.3">
      <c r="A129" s="43"/>
      <c r="B129" s="43"/>
      <c r="C129" s="44" t="s">
        <v>6</v>
      </c>
      <c r="D129" s="45">
        <f>SUM(D128+D95+D75+D54+D41+D33)</f>
        <v>54787.050669999997</v>
      </c>
      <c r="E129" s="36">
        <f>SUM(E128+E95+E75+E54+E41+E33)</f>
        <v>31003.700480000003</v>
      </c>
      <c r="F129" s="46">
        <f>SUM(F128+F95+F75+F54+F41+F33)</f>
        <v>301.55394000000001</v>
      </c>
    </row>
    <row r="130" spans="1:7" ht="15.6" x14ac:dyDescent="0.3">
      <c r="D130" s="74"/>
    </row>
    <row r="140" spans="1:7" x14ac:dyDescent="0.3">
      <c r="G140" t="s">
        <v>89</v>
      </c>
    </row>
  </sheetData>
  <mergeCells count="19">
    <mergeCell ref="A7:F7"/>
    <mergeCell ref="A6:F6"/>
    <mergeCell ref="D1:F1"/>
    <mergeCell ref="D2:F2"/>
    <mergeCell ref="D3:F3"/>
    <mergeCell ref="D5:F5"/>
    <mergeCell ref="D4:F4"/>
    <mergeCell ref="A97:A127"/>
    <mergeCell ref="B97:B127"/>
    <mergeCell ref="A56:A74"/>
    <mergeCell ref="B56:B74"/>
    <mergeCell ref="A77:A94"/>
    <mergeCell ref="B77:B94"/>
    <mergeCell ref="A43:A53"/>
    <mergeCell ref="B43:B53"/>
    <mergeCell ref="A9:A32"/>
    <mergeCell ref="B9:B32"/>
    <mergeCell ref="B35:B40"/>
    <mergeCell ref="A35:A40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2024-01-25T13:11:50Z</cp:lastPrinted>
  <dcterms:created xsi:type="dcterms:W3CDTF">2018-12-27T07:15:51Z</dcterms:created>
  <dcterms:modified xsi:type="dcterms:W3CDTF">2024-02-01T13:10:35Z</dcterms:modified>
</cp:coreProperties>
</file>