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4\Sprendimai\"/>
    </mc:Choice>
  </mc:AlternateContent>
  <xr:revisionPtr revIDLastSave="0" documentId="8_{98C4450C-1AC6-45A7-A704-6FD1B33E555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Lapas2" sheetId="3" r:id="rId2"/>
    <sheet name="Lapas1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7" i="1" l="1"/>
  <c r="E9" i="1"/>
  <c r="D9" i="1"/>
  <c r="E100" i="1"/>
  <c r="D100" i="1"/>
  <c r="E354" i="1"/>
  <c r="D354" i="1"/>
  <c r="E352" i="1"/>
  <c r="D352" i="1"/>
  <c r="E351" i="1"/>
  <c r="E353" i="1"/>
  <c r="D353" i="1"/>
  <c r="D349" i="1" l="1"/>
  <c r="D369" i="1"/>
  <c r="D388" i="1"/>
  <c r="F472" i="1"/>
  <c r="E98" i="1"/>
  <c r="D451" i="1"/>
  <c r="D351" i="1"/>
  <c r="E369" i="1"/>
  <c r="E296" i="1"/>
  <c r="E216" i="1"/>
  <c r="E584" i="1"/>
  <c r="E182" i="1"/>
  <c r="D545" i="1"/>
  <c r="D555" i="1"/>
  <c r="E414" i="1"/>
  <c r="D414" i="1"/>
  <c r="D405" i="1"/>
  <c r="E493" i="1"/>
  <c r="E346" i="1"/>
  <c r="F535" i="1"/>
  <c r="F502" i="1"/>
  <c r="F483" i="1"/>
  <c r="D576" i="1"/>
  <c r="D182" i="1" l="1"/>
  <c r="E361" i="1"/>
  <c r="D361" i="1"/>
  <c r="D493" i="1"/>
  <c r="F182" i="1"/>
  <c r="D193" i="1"/>
  <c r="E193" i="1"/>
  <c r="F193" i="1"/>
  <c r="D204" i="1"/>
  <c r="E204" i="1"/>
  <c r="F204" i="1"/>
  <c r="D216" i="1"/>
  <c r="F216" i="1"/>
  <c r="D227" i="1"/>
  <c r="E227" i="1"/>
  <c r="D239" i="1"/>
  <c r="E239" i="1"/>
  <c r="D251" i="1"/>
  <c r="E251" i="1"/>
  <c r="F251" i="1"/>
  <c r="D263" i="1"/>
  <c r="E263" i="1"/>
  <c r="F263" i="1"/>
  <c r="D274" i="1"/>
  <c r="E274" i="1"/>
  <c r="F274" i="1"/>
  <c r="D285" i="1"/>
  <c r="E285" i="1"/>
  <c r="F285" i="1"/>
  <c r="D296" i="1"/>
  <c r="F296" i="1"/>
  <c r="D305" i="1"/>
  <c r="E305" i="1"/>
  <c r="F305" i="1"/>
  <c r="D314" i="1"/>
  <c r="E314" i="1"/>
  <c r="F314" i="1"/>
  <c r="E555" i="1"/>
  <c r="D398" i="1"/>
  <c r="E576" i="1"/>
  <c r="E483" i="1"/>
  <c r="D483" i="1"/>
  <c r="D355" i="1" l="1"/>
  <c r="D535" i="1"/>
  <c r="E535" i="1"/>
  <c r="E405" i="1"/>
  <c r="E545" i="1"/>
  <c r="E398" i="1"/>
  <c r="F576" i="1"/>
  <c r="F381" i="1"/>
  <c r="D336" i="1"/>
  <c r="E336" i="1"/>
  <c r="D584" i="1" l="1"/>
  <c r="E502" i="1"/>
  <c r="D502" i="1"/>
  <c r="D472" i="1"/>
  <c r="E461" i="1"/>
  <c r="D461" i="1"/>
  <c r="E442" i="1"/>
  <c r="D442" i="1"/>
  <c r="E432" i="1"/>
  <c r="D423" i="1"/>
  <c r="D432" i="1"/>
  <c r="E423" i="1"/>
  <c r="E472" i="1"/>
  <c r="D342" i="1" l="1"/>
  <c r="E564" i="1"/>
  <c r="D564" i="1"/>
  <c r="E451" i="1" l="1"/>
  <c r="F98" i="1" l="1"/>
  <c r="D325" i="1"/>
  <c r="E325" i="1"/>
  <c r="F325" i="1"/>
  <c r="D346" i="1"/>
  <c r="F346" i="1"/>
  <c r="D375" i="1"/>
  <c r="E375" i="1"/>
  <c r="F375" i="1"/>
  <c r="D381" i="1"/>
  <c r="E381" i="1"/>
  <c r="E388" i="1"/>
  <c r="F414" i="1"/>
  <c r="F423" i="1"/>
  <c r="F442" i="1"/>
  <c r="F451" i="1"/>
  <c r="F461" i="1"/>
  <c r="F493" i="1"/>
  <c r="D518" i="1"/>
  <c r="E518" i="1"/>
  <c r="D524" i="1"/>
  <c r="E524" i="1"/>
  <c r="F545" i="1"/>
  <c r="F564" i="1"/>
  <c r="E355" i="1" l="1"/>
  <c r="F585" i="1"/>
  <c r="D585" i="1"/>
  <c r="E585" i="1"/>
  <c r="D98" i="1"/>
</calcChain>
</file>

<file path=xl/sharedStrings.xml><?xml version="1.0" encoding="utf-8"?>
<sst xmlns="http://schemas.openxmlformats.org/spreadsheetml/2006/main" count="538" uniqueCount="157">
  <si>
    <t xml:space="preserve"> </t>
  </si>
  <si>
    <t>tūkst. Eur</t>
  </si>
  <si>
    <t>Asignavimų valdytojas ir programos pavadinimas</t>
  </si>
  <si>
    <t>Funkcijos kodas</t>
  </si>
  <si>
    <t xml:space="preserve">Iš viso </t>
  </si>
  <si>
    <t>iš jų: darbo užmokesčiui</t>
  </si>
  <si>
    <t>Savivaldybės administracija su seniūnijomis, iš jų:</t>
  </si>
  <si>
    <t>Mokymosi visą gyvenimą, jaunimo ir sporto programa</t>
  </si>
  <si>
    <t xml:space="preserve">Regioninės plėtros ir bendruomeninių iniciatyvų programa </t>
  </si>
  <si>
    <t>Kultūros ir turizmo plėtros programa</t>
  </si>
  <si>
    <t>Valdymo programa</t>
  </si>
  <si>
    <t>(biudžetinių įstaigų pajamos)</t>
  </si>
  <si>
    <t>Ūkio plėtros programa</t>
  </si>
  <si>
    <t>Socialinės ir sveikatos apsaugos programa</t>
  </si>
  <si>
    <t>Iš viso savivaldybės administracijai su seniūnijomis, iš jų:</t>
  </si>
  <si>
    <t>Savivaldybės administracija</t>
  </si>
  <si>
    <t>Iš viso</t>
  </si>
  <si>
    <t>Barzdų seniūnija</t>
  </si>
  <si>
    <t>Gelgaudiškio seniūnija</t>
  </si>
  <si>
    <t>aplinkotvarkai</t>
  </si>
  <si>
    <t>Griškabūdžio seniūnija</t>
  </si>
  <si>
    <t>Kidulių seniūnija</t>
  </si>
  <si>
    <t>Kriūkų seniūnija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</si>
  <si>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</si>
  <si>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</si>
  <si>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</si>
  <si>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</si>
  <si>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</si>
  <si>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</si>
  <si>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</si>
  <si>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</si>
  <si>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Socialinės apsaugos programa</t>
  </si>
  <si>
    <t>Žvirgždaičių seniūnija</t>
  </si>
  <si>
    <t>Ūkio plėtros programa (Verslo plėtros fondas)</t>
  </si>
  <si>
    <t>Šakių rajono savivaldybės kontrolieriaus tarnyba</t>
  </si>
  <si>
    <t>Zanavykų muziejus</t>
  </si>
  <si>
    <t>Savivaldybės viešoji biblioteka</t>
  </si>
  <si>
    <t xml:space="preserve"> Šakių „Žiburio“ gimnazija</t>
  </si>
  <si>
    <t xml:space="preserve"> Kudirkos Naumiesčio Vinco Kudirkos gimnazija</t>
  </si>
  <si>
    <t>Lukšių Vinco Grybo gimnazija</t>
  </si>
  <si>
    <t>Griškabūdžio gimnazija</t>
  </si>
  <si>
    <t xml:space="preserve"> Gelgaudiškio pagrindinė mokykla</t>
  </si>
  <si>
    <t>Šakių „Varpo" mokykla</t>
  </si>
  <si>
    <t xml:space="preserve"> Kidulių pagrindinė mokykla</t>
  </si>
  <si>
    <t>Šakių rajono meno mokykla</t>
  </si>
  <si>
    <t>Šakių jaunimo kūrybos ir sporto centras</t>
  </si>
  <si>
    <t>Kukarskės globos namai</t>
  </si>
  <si>
    <t>Šakių socialinių paslaugų centras</t>
  </si>
  <si>
    <t>Mokymosi visą gyvenimą, jaunimo ir sporto programa programa</t>
  </si>
  <si>
    <t>Sintautų pagrindinė mokykla</t>
  </si>
  <si>
    <t>Valstybės biudžeto lėšos neformaliam vaikų švietimui</t>
  </si>
  <si>
    <t>Valstybės biudžeto dotacija</t>
  </si>
  <si>
    <t>Šakių rajono savivaldybės visuomenės sveikatos biuras</t>
  </si>
  <si>
    <t>Šakių rajono švietimo pagalbos tarnyba</t>
  </si>
  <si>
    <t>Regioninės plėtros ir bendruomeninių iniciatyvų programa</t>
  </si>
  <si>
    <t>Speciali tikslinė dotacija ugdymo reikmėms finansuoti</t>
  </si>
  <si>
    <t>speciali tikslinė dotacija žemės ūkio funkcijoms vykdyti</t>
  </si>
  <si>
    <t xml:space="preserve">Ūkio plėtros programa </t>
  </si>
  <si>
    <t>Biudžetinių įstaigų pajamos</t>
  </si>
  <si>
    <t>Speciali tikslinė dotacija socialinei paramai mokiniams</t>
  </si>
  <si>
    <t>Speciali tikslinė dotacija socialinėms paslaugoms</t>
  </si>
  <si>
    <r>
      <t>Socialinės ir sveikatos apsaugos programa</t>
    </r>
    <r>
      <rPr>
        <i/>
        <sz val="12"/>
        <rFont val="Times New Roman"/>
        <family val="1"/>
        <charset val="186"/>
      </rPr>
      <t xml:space="preserve"> </t>
    </r>
  </si>
  <si>
    <t xml:space="preserve">Socialinės ir sveikatos apsaugos programa </t>
  </si>
  <si>
    <t>Specialioji tikslinė dotacija sveikos gyvensenos ir mokinių  sveikatos įgūdžiams stiprinti ugdymo įstaigosei r bendruomenėse, visuomenės sveikatos stebėsenai</t>
  </si>
  <si>
    <t>Savivaldybės biudžeto lėšos</t>
  </si>
  <si>
    <t>Speciali tikslinė dotacija ūkinėms išlaidoms finansuoti</t>
  </si>
  <si>
    <t>Mokymosi visą gyvenimą jaunimo ir sporto programa</t>
  </si>
  <si>
    <t>Savivaivaldybės administracija (Biudžeto, turto ir strateginio planavimo skyrius)</t>
  </si>
  <si>
    <t>Šakių rajono savivaldybės tarybos</t>
  </si>
  <si>
    <t>PATVIRTINTA</t>
  </si>
  <si>
    <t xml:space="preserve">    </t>
  </si>
  <si>
    <t>Panemunių mokykla-daugiafunkcis centras</t>
  </si>
  <si>
    <t>Šakių kultūros centras su padaliniais</t>
  </si>
  <si>
    <t>3 priedas</t>
  </si>
  <si>
    <t>Gelgaudiškio padalinys</t>
  </si>
  <si>
    <t>Cirko padalinys</t>
  </si>
  <si>
    <t>Griškabūdžio padalinys</t>
  </si>
  <si>
    <t>Kudirkos Naumiesčio padalinys</t>
  </si>
  <si>
    <t>Šakių padalinys</t>
  </si>
  <si>
    <t>Biudžetinių įstaigų pajamų likučiai</t>
  </si>
  <si>
    <t>Lukšių padalinys</t>
  </si>
  <si>
    <t>Europos Sąjungos lėšų likučiai Kokybės krepšeliui finansuoti</t>
  </si>
  <si>
    <t>Budžetinių įstaigų pajamos</t>
  </si>
  <si>
    <t>Aplinkos apsaugos rėmimo specialiosios programos likučiai</t>
  </si>
  <si>
    <t>Aplinkos apsaugos rėmimo specialioji programa</t>
  </si>
  <si>
    <t xml:space="preserve">Valstybės biudžeto lėšų likučiai projektams vykdyti </t>
  </si>
  <si>
    <t>Speciali tikslinė dotacija ugdymo reikmėms finansuoti iš valstybės vardu pasiskolintų lėšų</t>
  </si>
  <si>
    <t>Šakių ikimokyklinio ugdymo mokykla „Maži žingsneliai"</t>
  </si>
  <si>
    <t>Gelgaudiškio „Šaltinio" ugdymo centras</t>
  </si>
  <si>
    <t>Valstybės biudžeto lėšos ugdymui, maitinimui ir pavėžėjimui socialinę riziką patiriantiems ikimokyklinio amžiaus vaikams</t>
  </si>
  <si>
    <t>valstybės biudžeto lėšos asmeninei pagalbai teikti ir administruoti</t>
  </si>
  <si>
    <t>valstybės biudžeto lėšos kompensacijoms už būsto suteikimą užsieniečiams, pasitraukusiems iš Ukrainos dėl Rusijos federacijos karinių veiksmų Ukrainoje</t>
  </si>
  <si>
    <t xml:space="preserve">Savivaldybės biudžeto lėšos </t>
  </si>
  <si>
    <t>ŠAKIŲ RAJONO SAVIVALDYBĖS 2024 METŲ BIUDŽETO ASIGNAVIMAI PAGAL ASIGNAVIMŲ VALDYTOJUS</t>
  </si>
  <si>
    <t>2023 m. skola</t>
  </si>
  <si>
    <t>Europos Sąjungos lėšų likučiai</t>
  </si>
  <si>
    <t>Valstybės biudžeto lėšų likučiai</t>
  </si>
  <si>
    <t xml:space="preserve">Europos Sąjungos lėšų likučiai </t>
  </si>
  <si>
    <t>Europos Sąjungos likučiai projektams vykdyti</t>
  </si>
  <si>
    <t>Europos Sąjungos lėšų likučiai projektams vykdyti</t>
  </si>
  <si>
    <t>Valstybės biudžeto lėšų likučiai projektams vykdyti</t>
  </si>
  <si>
    <t>Europos Sąjungos lėšos projektui „Karjeros specialistų tinklo vystymas" (Likučiai)</t>
  </si>
  <si>
    <t>speciali tikslinė dotacija valstybinės žemės patikėtinio funkcijai atlikti</t>
  </si>
  <si>
    <t>2023 metų likučiai</t>
  </si>
  <si>
    <t>Savivaldybės mero rezervas</t>
  </si>
  <si>
    <t>2024 m. vasario 9 d. sprendimu Nr. T-</t>
  </si>
  <si>
    <t>Valstybės biudžeto lėšos socialinių paslaugų srities darbuotojų pareiginei algai padidinti</t>
  </si>
  <si>
    <t>Valstybės biudžeto lėšos bendruomeninei veiklai stiprinti</t>
  </si>
  <si>
    <t>Valstybės biudžeto lėšos pareigybėms regioniniame specialiojo ugdymo centre steigti ir išlaikyti</t>
  </si>
  <si>
    <t>Valstybės biudžeto lėšos projektui „Karjeros specialistų tinklo vystymas"</t>
  </si>
  <si>
    <t>Valstybės biudžeto lėšos būstams neįgaliesiems pritaikyti</t>
  </si>
  <si>
    <t>Speciali tikslinė dotacija priešgaisrinių tarnybų organizavimui</t>
  </si>
  <si>
    <t>Speciali tikslinė dotacija būsto nuomos ar išperkamosios būsto nuomos mokesčio dalies kompensacijoms</t>
  </si>
  <si>
    <t>Speciali tikslinė dotacija socialinėms išmokoms skaičiuoti ir mokėti</t>
  </si>
  <si>
    <t>Speciali tikslinė dotacija socialinėms paslaugoms teikti</t>
  </si>
  <si>
    <t>Speciali tikslinė dotacija neveiksnių asmenų būklės peržiūrėjimui užtikrinti</t>
  </si>
  <si>
    <t>Speciali tikslinė dotacija užimtumo didinimo programai įgyvendinti</t>
  </si>
  <si>
    <t>Savivaldybės biudžeto lėšos užimtumo programai vykdyti</t>
  </si>
  <si>
    <t>Valstybės biudžeto lėšos vaikų dienos socialinei priežiūrai</t>
  </si>
  <si>
    <t>Valstybės biudžeto lėšos kompleksinėms paslaugoms šeimai organizuoti</t>
  </si>
  <si>
    <t>Valstybės biudžeto lėšos asmeninei pagalbai teikti ir administruoti</t>
  </si>
  <si>
    <t xml:space="preserve">Valstybės biudžeto lėšos socialinių paslaugų srities darbuotojų pareiginei algai didinti </t>
  </si>
  <si>
    <t>Savivaldybės biudžeto lėšų likučiai</t>
  </si>
  <si>
    <t>Valstybės biudžeto lėšos socialinės reabilitacijos paslaugų neįgaliesiems  teikimo bendruomenėje projektams finansuoti</t>
  </si>
  <si>
    <t>Savivaldybės biudžeto lėšos projektams finansuoti</t>
  </si>
  <si>
    <t>Valstybės biudžeto lėšos kompensacijoms už būsto suteikimą užsieniečiams, pasitraukusiems iš Ukrainos dėl Rusijos federacijos karinių veiksmų Ukrainoje</t>
  </si>
  <si>
    <t>Savivaldybėsbiudžeto lėšos</t>
  </si>
  <si>
    <t>Valstybės biudžeto lėšos kompleksinėms paslaugoms šeimai administruoti</t>
  </si>
  <si>
    <t>Speciali tikslinė dotacija užimtumo didinimo programai</t>
  </si>
  <si>
    <t>Savivaldybės biudžeto lėšos užimtumo didinimo programai</t>
  </si>
  <si>
    <t>Savivaldybės mero fondas</t>
  </si>
  <si>
    <t xml:space="preserve">Lėšų likučiai už parduotus valstybinės žemės sklypus </t>
  </si>
  <si>
    <t>Valstybinės žemės sklypų realizavimo pajamos</t>
  </si>
  <si>
    <t>Speciali tikslinė dotacija gyventojų registro tvarkymui ir duomenų valstybės registrui teikti</t>
  </si>
  <si>
    <t>Speciali tikslinė dotacija civilinės būklės aktų registravimui</t>
  </si>
  <si>
    <t>Speciali tikslinė dotacija valstybinės kalbos vartojimo ir taisyklingumo kontrolei</t>
  </si>
  <si>
    <t>Speciali tikslinė dotacija archyvinių dokumentų tvarkymui</t>
  </si>
  <si>
    <t>Speciali tikslinė dotacija pirminei teisinei pagalbai</t>
  </si>
  <si>
    <t>Speciali tikslinė dotacija gyvenamosios vietos deklaravimui</t>
  </si>
  <si>
    <t>Speciali tikslinė dotacija duomenų teikimui valstybės suteiktos pagalbos registrui</t>
  </si>
  <si>
    <t>Speciali tikslinė dotacija valstybinės žemės patikėtinio funkcijai atlikti</t>
  </si>
  <si>
    <t>Speciali tikslinė dotacija civilinės saugos organizavimui</t>
  </si>
  <si>
    <t>Speciali tikslinė dotacija karo prievolės ir mobilizacijos administravimui</t>
  </si>
  <si>
    <t>Speciali tikslinė dotacija erdvinių duomenų rinkinio tvarkymui</t>
  </si>
  <si>
    <t>Speciali tikslinė dotacija būsto nuomos ar išperkamosios būsto nuomos mokesčių dalies kompensacijoms</t>
  </si>
  <si>
    <t>Seciali tikslinė dotacija pašalpų ir kompensacijų skaičiavimui ir mokėjimui</t>
  </si>
  <si>
    <t>Speciali tikslinė dotacija užimtumo didinimo progamai</t>
  </si>
  <si>
    <t>Cpeciali tikslinė dotacija jaunimo teisių apsaugai</t>
  </si>
  <si>
    <t>Speciali tikslinė dotacija melioracijai</t>
  </si>
  <si>
    <t>Verslo plėtros priemonėms</t>
  </si>
  <si>
    <t>Valstybės biudžeto lėšos kelių priežiūrai</t>
  </si>
  <si>
    <t>Savivaldybės biudžetinių įstaigų infrastruktūros įmokų pajamų likučiai</t>
  </si>
  <si>
    <t>Paskolos ir palūkanos</t>
  </si>
  <si>
    <t>Speciali tikslinė dotacija žemės ūkio funkcijoms vykdyti</t>
  </si>
  <si>
    <t>Speciali tikslinė dotacija jaunimo teisių apsaugai</t>
  </si>
  <si>
    <t>Speciali tikslinė dotacija pašalpų ir kompensacijų skaičiavimui ir mokėjimui</t>
  </si>
  <si>
    <t>Valstybės biudžeto lėšos socialinių paslaugų srities darbuotojų pareiginei algai didinti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</si>
</sst>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0"/>
      <color theme="1"/>
      <name val="Arial"/>
      <family val="2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Arial"/>
      <family val="2"/>
      <charset val="186"/>
    </font>
    <font>
      <b/>
      <sz val="12"/>
      <color theme="1"/>
      <name val="Arial"/>
      <family val="2"/>
      <charset val="186"/>
    </font>
    <font>
      <sz val="12"/>
      <name val="Times New Roman"/>
      <family val="1"/>
    </font>
    <font>
      <i/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2"/>
      <color rgb="FFFF0000"/>
      <name val="Times New Roman"/>
      <family val="1"/>
    </font>
    <font>
      <b/>
      <sz val="12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i/>
      <sz val="12"/>
      <name val="Times New Roman"/>
      <family val="1"/>
    </font>
    <font>
      <b/>
      <sz val="12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62">
    <xf numFmtId="0" fontId="0" fillId="0" borderId="0" xfId="0"/>
    <xf numFmtId="0" fontId="1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3" fillId="0" borderId="5" xfId="0" applyFont="1" applyBorder="1" applyAlignment="1">
      <alignment horizontal="left" wrapText="1"/>
    </xf>
    <xf numFmtId="0" fontId="0" fillId="0" borderId="5" xfId="0" applyBorder="1" applyAlignment="1">
      <alignment wrapText="1"/>
    </xf>
    <xf numFmtId="0" fontId="4" fillId="0" borderId="6" xfId="0" applyFont="1" applyBorder="1" applyAlignment="1">
      <alignment horizontal="left" wrapText="1"/>
    </xf>
    <xf numFmtId="0" fontId="4" fillId="0" borderId="8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6" xfId="0" applyFont="1" applyBorder="1" applyAlignment="1">
      <alignment horizontal="left"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8" xfId="0" applyFont="1" applyBorder="1" applyAlignment="1">
      <alignment horizontal="right" wrapText="1"/>
    </xf>
    <xf numFmtId="0" fontId="3" fillId="0" borderId="8" xfId="0" applyFont="1" applyBorder="1" applyAlignment="1">
      <alignment horizontal="right" wrapText="1"/>
    </xf>
    <xf numFmtId="0" fontId="6" fillId="0" borderId="8" xfId="0" applyFont="1" applyBorder="1" applyAlignment="1">
      <alignment horizontal="center" wrapText="1"/>
    </xf>
    <xf numFmtId="0" fontId="6" fillId="0" borderId="8" xfId="0" applyFont="1" applyBorder="1" applyAlignment="1">
      <alignment horizontal="left" wrapText="1"/>
    </xf>
    <xf numFmtId="0" fontId="6" fillId="0" borderId="5" xfId="0" applyFont="1" applyBorder="1" applyAlignment="1">
      <alignment horizontal="center" wrapText="1"/>
    </xf>
    <xf numFmtId="0" fontId="6" fillId="0" borderId="5" xfId="0" applyFont="1" applyBorder="1" applyAlignment="1">
      <alignment horizontal="right" wrapText="1"/>
    </xf>
    <xf numFmtId="0" fontId="6" fillId="0" borderId="5" xfId="0" applyFont="1" applyBorder="1" applyAlignment="1">
      <alignment horizontal="left" wrapText="1"/>
    </xf>
    <xf numFmtId="0" fontId="7" fillId="0" borderId="5" xfId="0" applyFont="1" applyBorder="1" applyAlignment="1">
      <alignment horizontal="left" wrapText="1"/>
    </xf>
    <xf numFmtId="0" fontId="6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left" wrapText="1"/>
    </xf>
    <xf numFmtId="0" fontId="3" fillId="0" borderId="5" xfId="0" applyFont="1" applyBorder="1" applyAlignment="1">
      <alignment horizontal="right" wrapText="1"/>
    </xf>
    <xf numFmtId="0" fontId="3" fillId="0" borderId="5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7" fillId="0" borderId="7" xfId="0" applyFont="1" applyBorder="1" applyAlignment="1">
      <alignment horizontal="left" wrapText="1"/>
    </xf>
    <xf numFmtId="0" fontId="6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left" wrapText="1"/>
    </xf>
    <xf numFmtId="0" fontId="7" fillId="0" borderId="8" xfId="0" applyFont="1" applyBorder="1" applyAlignment="1">
      <alignment horizontal="left" wrapText="1"/>
    </xf>
    <xf numFmtId="0" fontId="6" fillId="0" borderId="13" xfId="0" applyFont="1" applyBorder="1" applyAlignment="1">
      <alignment horizontal="center" wrapText="1"/>
    </xf>
    <xf numFmtId="0" fontId="6" fillId="0" borderId="8" xfId="0" applyFont="1" applyBorder="1" applyAlignment="1">
      <alignment horizontal="right" wrapText="1"/>
    </xf>
    <xf numFmtId="0" fontId="1" fillId="0" borderId="13" xfId="0" applyFont="1" applyBorder="1" applyAlignment="1">
      <alignment horizontal="center" wrapText="1"/>
    </xf>
    <xf numFmtId="0" fontId="1" fillId="0" borderId="6" xfId="0" applyFont="1" applyBorder="1" applyAlignment="1">
      <alignment horizontal="right" wrapText="1"/>
    </xf>
    <xf numFmtId="0" fontId="4" fillId="0" borderId="8" xfId="0" applyFont="1" applyBorder="1" applyAlignment="1">
      <alignment horizontal="left" wrapText="1"/>
    </xf>
    <xf numFmtId="0" fontId="1" fillId="0" borderId="10" xfId="0" applyFont="1" applyBorder="1" applyAlignment="1">
      <alignment horizontal="center" wrapText="1"/>
    </xf>
    <xf numFmtId="0" fontId="3" fillId="0" borderId="16" xfId="0" applyFont="1" applyBorder="1" applyAlignment="1">
      <alignment wrapText="1"/>
    </xf>
    <xf numFmtId="0" fontId="3" fillId="0" borderId="17" xfId="0" applyFont="1" applyBorder="1"/>
    <xf numFmtId="0" fontId="3" fillId="0" borderId="8" xfId="0" applyFont="1" applyBorder="1" applyAlignment="1">
      <alignment horizontal="center" wrapText="1"/>
    </xf>
    <xf numFmtId="0" fontId="3" fillId="0" borderId="8" xfId="0" applyFont="1" applyBorder="1" applyAlignment="1">
      <alignment horizontal="left" wrapText="1"/>
    </xf>
    <xf numFmtId="0" fontId="6" fillId="0" borderId="8" xfId="0" applyFont="1" applyBorder="1" applyAlignment="1">
      <alignment wrapText="1"/>
    </xf>
    <xf numFmtId="0" fontId="0" fillId="0" borderId="14" xfId="0" applyBorder="1" applyAlignment="1">
      <alignment horizontal="center" wrapText="1"/>
    </xf>
    <xf numFmtId="0" fontId="8" fillId="0" borderId="14" xfId="0" applyFont="1" applyBorder="1" applyAlignment="1">
      <alignment horizontal="right" wrapText="1"/>
    </xf>
    <xf numFmtId="0" fontId="6" fillId="0" borderId="2" xfId="0" applyFont="1" applyBorder="1" applyAlignment="1">
      <alignment horizontal="center" wrapText="1"/>
    </xf>
    <xf numFmtId="0" fontId="3" fillId="0" borderId="14" xfId="0" applyFont="1" applyBorder="1" applyAlignment="1">
      <alignment horizontal="right" wrapText="1"/>
    </xf>
    <xf numFmtId="0" fontId="1" fillId="0" borderId="11" xfId="0" applyFont="1" applyBorder="1" applyAlignment="1">
      <alignment horizontal="left" wrapText="1"/>
    </xf>
    <xf numFmtId="0" fontId="1" fillId="0" borderId="7" xfId="0" applyFont="1" applyBorder="1" applyAlignment="1">
      <alignment horizontal="center" wrapText="1"/>
    </xf>
    <xf numFmtId="0" fontId="1" fillId="0" borderId="7" xfId="0" applyFont="1" applyBorder="1" applyAlignment="1">
      <alignment horizontal="right" wrapText="1"/>
    </xf>
    <xf numFmtId="0" fontId="8" fillId="0" borderId="8" xfId="0" applyFont="1" applyBorder="1" applyAlignment="1">
      <alignment horizontal="right" wrapText="1"/>
    </xf>
    <xf numFmtId="0" fontId="1" fillId="0" borderId="12" xfId="0" applyFont="1" applyBorder="1" applyAlignment="1">
      <alignment horizontal="center" wrapText="1"/>
    </xf>
    <xf numFmtId="0" fontId="4" fillId="0" borderId="7" xfId="0" applyFont="1" applyBorder="1" applyAlignment="1">
      <alignment wrapText="1"/>
    </xf>
    <xf numFmtId="0" fontId="1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3" fillId="0" borderId="4" xfId="0" applyFont="1" applyBorder="1" applyAlignment="1">
      <alignment horizontal="right" wrapText="1"/>
    </xf>
    <xf numFmtId="0" fontId="8" fillId="0" borderId="10" xfId="0" applyFont="1" applyBorder="1" applyAlignment="1">
      <alignment horizontal="left" wrapText="1"/>
    </xf>
    <xf numFmtId="0" fontId="8" fillId="0" borderId="5" xfId="0" applyFont="1" applyBorder="1" applyAlignment="1">
      <alignment horizontal="right" wrapText="1"/>
    </xf>
    <xf numFmtId="0" fontId="4" fillId="0" borderId="5" xfId="0" applyFont="1" applyBorder="1" applyAlignment="1">
      <alignment wrapText="1"/>
    </xf>
    <xf numFmtId="0" fontId="6" fillId="0" borderId="11" xfId="0" applyFont="1" applyBorder="1" applyAlignment="1">
      <alignment horizontal="left" wrapText="1"/>
    </xf>
    <xf numFmtId="0" fontId="8" fillId="0" borderId="3" xfId="0" applyFont="1" applyBorder="1" applyAlignment="1">
      <alignment horizontal="right" wrapText="1"/>
    </xf>
    <xf numFmtId="0" fontId="6" fillId="0" borderId="6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wrapText="1"/>
    </xf>
    <xf numFmtId="0" fontId="6" fillId="0" borderId="6" xfId="0" applyFont="1" applyBorder="1" applyAlignment="1">
      <alignment horizontal="right" wrapText="1"/>
    </xf>
    <xf numFmtId="0" fontId="8" fillId="0" borderId="3" xfId="0" applyFont="1" applyBorder="1" applyAlignment="1">
      <alignment horizontal="center" wrapText="1"/>
    </xf>
    <xf numFmtId="0" fontId="8" fillId="0" borderId="11" xfId="0" applyFont="1" applyBorder="1" applyAlignment="1">
      <alignment horizontal="left" wrapText="1"/>
    </xf>
    <xf numFmtId="0" fontId="1" fillId="0" borderId="3" xfId="0" applyFont="1" applyBorder="1" applyAlignment="1">
      <alignment horizontal="center" wrapText="1"/>
    </xf>
    <xf numFmtId="0" fontId="1" fillId="0" borderId="14" xfId="0" applyFont="1" applyBorder="1" applyAlignment="1">
      <alignment horizontal="right" wrapText="1"/>
    </xf>
    <xf numFmtId="0" fontId="8" fillId="0" borderId="10" xfId="0" applyFont="1" applyBorder="1" applyAlignment="1">
      <alignment horizontal="right" wrapText="1"/>
    </xf>
    <xf numFmtId="0" fontId="6" fillId="0" borderId="3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8" fillId="0" borderId="11" xfId="0" applyFont="1" applyBorder="1" applyAlignment="1">
      <alignment horizontal="right" wrapText="1"/>
    </xf>
    <xf numFmtId="0" fontId="6" fillId="0" borderId="7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6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left" wrapText="1"/>
    </xf>
    <xf numFmtId="0" fontId="1" fillId="0" borderId="8" xfId="0" applyFont="1" applyBorder="1" applyAlignment="1">
      <alignment horizontal="centerContinuous" wrapText="1"/>
    </xf>
    <xf numFmtId="0" fontId="8" fillId="0" borderId="8" xfId="0" applyFont="1" applyBorder="1" applyAlignment="1">
      <alignment horizontal="left" wrapText="1"/>
    </xf>
    <xf numFmtId="0" fontId="8" fillId="0" borderId="4" xfId="0" applyFont="1" applyBorder="1" applyAlignment="1">
      <alignment horizontal="right" wrapText="1"/>
    </xf>
    <xf numFmtId="0" fontId="1" fillId="0" borderId="12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6" fillId="0" borderId="14" xfId="0" applyFont="1" applyBorder="1" applyAlignment="1">
      <alignment horizontal="center" wrapText="1"/>
    </xf>
    <xf numFmtId="0" fontId="7" fillId="0" borderId="6" xfId="0" applyFont="1" applyBorder="1" applyAlignment="1">
      <alignment horizontal="left" wrapText="1"/>
    </xf>
    <xf numFmtId="0" fontId="8" fillId="0" borderId="16" xfId="0" applyFont="1" applyBorder="1" applyAlignment="1">
      <alignment horizontal="right" wrapText="1"/>
    </xf>
    <xf numFmtId="0" fontId="1" fillId="0" borderId="16" xfId="0" applyFont="1" applyBorder="1" applyAlignment="1">
      <alignment horizontal="center" wrapText="1"/>
    </xf>
    <xf numFmtId="0" fontId="3" fillId="0" borderId="16" xfId="0" applyFont="1" applyBorder="1" applyAlignment="1">
      <alignment horizontal="right" wrapText="1"/>
    </xf>
    <xf numFmtId="0" fontId="3" fillId="0" borderId="17" xfId="0" applyFont="1" applyBorder="1" applyAlignment="1">
      <alignment horizontal="right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8" fillId="0" borderId="6" xfId="0" applyFont="1" applyBorder="1" applyAlignment="1">
      <alignment horizontal="left" wrapText="1"/>
    </xf>
    <xf numFmtId="0" fontId="1" fillId="2" borderId="8" xfId="0" applyFont="1" applyFill="1" applyBorder="1" applyAlignment="1">
      <alignment horizontal="center" wrapText="1"/>
    </xf>
    <xf numFmtId="0" fontId="4" fillId="0" borderId="6" xfId="0" applyFont="1" applyBorder="1" applyAlignment="1">
      <alignment wrapText="1"/>
    </xf>
    <xf numFmtId="0" fontId="1" fillId="2" borderId="6" xfId="0" applyFont="1" applyFill="1" applyBorder="1" applyAlignment="1">
      <alignment horizontal="center" wrapText="1"/>
    </xf>
    <xf numFmtId="0" fontId="8" fillId="0" borderId="12" xfId="0" applyFont="1" applyBorder="1" applyAlignment="1">
      <alignment horizontal="left" wrapText="1"/>
    </xf>
    <xf numFmtId="0" fontId="3" fillId="0" borderId="2" xfId="0" applyFont="1" applyBorder="1" applyAlignment="1">
      <alignment horizontal="right" wrapText="1"/>
    </xf>
    <xf numFmtId="0" fontId="1" fillId="0" borderId="17" xfId="0" applyFont="1" applyBorder="1" applyAlignment="1">
      <alignment horizontal="right" wrapText="1"/>
    </xf>
    <xf numFmtId="0" fontId="6" fillId="0" borderId="10" xfId="0" applyFont="1" applyBorder="1" applyAlignment="1">
      <alignment horizontal="left" wrapText="1"/>
    </xf>
    <xf numFmtId="0" fontId="9" fillId="0" borderId="16" xfId="0" applyFont="1" applyBorder="1" applyAlignment="1">
      <alignment horizontal="center"/>
    </xf>
    <xf numFmtId="0" fontId="8" fillId="0" borderId="16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9" fillId="0" borderId="8" xfId="0" applyFont="1" applyBorder="1" applyAlignment="1">
      <alignment horizontal="center"/>
    </xf>
    <xf numFmtId="0" fontId="9" fillId="0" borderId="8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1" fillId="0" borderId="8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right"/>
    </xf>
    <xf numFmtId="0" fontId="0" fillId="0" borderId="14" xfId="0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8" fillId="0" borderId="14" xfId="0" applyFont="1" applyBorder="1" applyAlignment="1">
      <alignment horizontal="right"/>
    </xf>
    <xf numFmtId="0" fontId="3" fillId="0" borderId="14" xfId="0" applyFont="1" applyBorder="1" applyAlignment="1">
      <alignment horizontal="right"/>
    </xf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8" fillId="0" borderId="8" xfId="0" applyFont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0" fontId="6" fillId="0" borderId="15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11" fillId="0" borderId="5" xfId="0" applyFont="1" applyBorder="1" applyAlignment="1">
      <alignment horizontal="right" wrapText="1"/>
    </xf>
    <xf numFmtId="0" fontId="4" fillId="0" borderId="5" xfId="0" applyFont="1" applyBorder="1" applyAlignment="1">
      <alignment horizontal="left" wrapText="1"/>
    </xf>
    <xf numFmtId="0" fontId="6" fillId="0" borderId="11" xfId="0" applyFont="1" applyBorder="1" applyAlignment="1">
      <alignment wrapText="1"/>
    </xf>
    <xf numFmtId="0" fontId="6" fillId="0" borderId="8" xfId="0" applyFont="1" applyBorder="1" applyAlignment="1">
      <alignment vertical="top" wrapText="1"/>
    </xf>
    <xf numFmtId="0" fontId="6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2" borderId="7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2" fillId="0" borderId="5" xfId="0" applyFont="1" applyBorder="1" applyAlignment="1">
      <alignment horizontal="left" wrapText="1"/>
    </xf>
    <xf numFmtId="0" fontId="13" fillId="0" borderId="5" xfId="0" applyFont="1" applyBorder="1" applyAlignment="1">
      <alignment horizontal="right" wrapText="1"/>
    </xf>
    <xf numFmtId="0" fontId="13" fillId="0" borderId="8" xfId="0" applyFont="1" applyBorder="1" applyAlignment="1">
      <alignment wrapText="1"/>
    </xf>
    <xf numFmtId="0" fontId="14" fillId="0" borderId="5" xfId="0" applyFont="1" applyBorder="1" applyAlignment="1">
      <alignment horizontal="right" wrapText="1"/>
    </xf>
    <xf numFmtId="0" fontId="14" fillId="0" borderId="10" xfId="0" applyFont="1" applyBorder="1" applyAlignment="1">
      <alignment horizontal="center" wrapText="1"/>
    </xf>
    <xf numFmtId="0" fontId="14" fillId="0" borderId="5" xfId="0" applyFont="1" applyBorder="1" applyAlignment="1">
      <alignment wrapText="1"/>
    </xf>
    <xf numFmtId="0" fontId="11" fillId="0" borderId="10" xfId="0" applyFont="1" applyBorder="1" applyAlignment="1">
      <alignment horizontal="center" wrapText="1"/>
    </xf>
    <xf numFmtId="0" fontId="15" fillId="0" borderId="5" xfId="0" applyFont="1" applyBorder="1" applyAlignment="1">
      <alignment horizontal="right" wrapText="1"/>
    </xf>
    <xf numFmtId="0" fontId="15" fillId="0" borderId="5" xfId="0" applyFont="1" applyBorder="1" applyAlignment="1">
      <alignment wrapText="1"/>
    </xf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0" fontId="16" fillId="0" borderId="5" xfId="0" applyFont="1" applyBorder="1" applyAlignment="1">
      <alignment horizontal="right" wrapText="1"/>
    </xf>
    <xf numFmtId="0" fontId="17" fillId="0" borderId="0" xfId="0" applyFont="1"/>
    <xf numFmtId="0" fontId="12" fillId="0" borderId="8" xfId="0" applyFont="1" applyBorder="1" applyAlignment="1">
      <alignment horizontal="left" wrapText="1"/>
    </xf>
    <xf numFmtId="0" fontId="16" fillId="0" borderId="8" xfId="0" applyFont="1" applyBorder="1" applyAlignment="1">
      <alignment horizontal="right" wrapText="1"/>
    </xf>
    <xf numFmtId="0" fontId="16" fillId="0" borderId="8" xfId="0" applyFont="1" applyBorder="1" applyAlignment="1">
      <alignment wrapText="1"/>
    </xf>
    <xf numFmtId="0" fontId="16" fillId="0" borderId="6" xfId="0" applyFont="1" applyBorder="1" applyAlignment="1">
      <alignment wrapText="1"/>
    </xf>
    <xf numFmtId="0" fontId="13" fillId="0" borderId="6" xfId="0" applyFont="1" applyBorder="1" applyAlignment="1">
      <alignment horizontal="right" wrapText="1"/>
    </xf>
    <xf numFmtId="0" fontId="16" fillId="0" borderId="6" xfId="0" applyFont="1" applyBorder="1" applyAlignment="1">
      <alignment horizontal="right" wrapText="1"/>
    </xf>
    <xf numFmtId="0" fontId="1" fillId="0" borderId="8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right" wrapText="1"/>
    </xf>
    <xf numFmtId="0" fontId="18" fillId="0" borderId="5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19" fillId="0" borderId="8" xfId="0" applyFont="1" applyBorder="1" applyAlignment="1">
      <alignment horizontal="left" wrapText="1"/>
    </xf>
    <xf numFmtId="0" fontId="3" fillId="0" borderId="6" xfId="0" applyFont="1" applyBorder="1" applyAlignment="1">
      <alignment wrapText="1"/>
    </xf>
    <xf numFmtId="0" fontId="20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center" wrapText="1"/>
    </xf>
    <xf numFmtId="0" fontId="11" fillId="0" borderId="8" xfId="0" applyFont="1" applyBorder="1" applyAlignment="1">
      <alignment horizontal="right" wrapText="1"/>
    </xf>
    <xf numFmtId="0" fontId="14" fillId="0" borderId="8" xfId="0" applyFont="1" applyBorder="1" applyAlignment="1">
      <alignment horizontal="right" wrapText="1"/>
    </xf>
    <xf numFmtId="0" fontId="3" fillId="0" borderId="22" xfId="0" applyFont="1" applyBorder="1" applyAlignment="1">
      <alignment horizontal="center" wrapText="1"/>
    </xf>
    <xf numFmtId="0" fontId="3" fillId="0" borderId="23" xfId="0" applyFont="1" applyBorder="1" applyAlignment="1">
      <alignment wrapText="1"/>
    </xf>
    <xf numFmtId="0" fontId="2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top" wrapText="1"/>
    </xf>
    <xf numFmtId="0" fontId="11" fillId="0" borderId="7" xfId="0" applyFont="1" applyBorder="1" applyAlignment="1">
      <alignment horizontal="right" wrapText="1"/>
    </xf>
    <xf numFmtId="0" fontId="1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16" fillId="0" borderId="7" xfId="0" applyFont="1" applyBorder="1" applyAlignment="1">
      <alignment wrapText="1"/>
    </xf>
    <xf numFmtId="0" fontId="6" fillId="0" borderId="12" xfId="0" applyFont="1" applyBorder="1" applyAlignment="1">
      <alignment wrapText="1"/>
    </xf>
    <xf numFmtId="0" fontId="4" fillId="0" borderId="13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6" fillId="0" borderId="15" xfId="0" applyFont="1" applyBorder="1" applyAlignment="1">
      <alignment horizontal="center" wrapText="1"/>
    </xf>
    <xf numFmtId="0" fontId="4" fillId="0" borderId="10" xfId="0" applyFont="1" applyBorder="1" applyAlignment="1">
      <alignment horizontal="left" wrapText="1"/>
    </xf>
    <xf numFmtId="0" fontId="1" fillId="2" borderId="10" xfId="0" applyFont="1" applyFill="1" applyBorder="1" applyAlignment="1">
      <alignment horizontal="center" wrapText="1"/>
    </xf>
    <xf numFmtId="0" fontId="1" fillId="2" borderId="20" xfId="0" applyFont="1" applyFill="1" applyBorder="1" applyAlignment="1">
      <alignment horizontal="center" wrapText="1"/>
    </xf>
    <xf numFmtId="0" fontId="8" fillId="0" borderId="5" xfId="0" applyFont="1" applyBorder="1" applyAlignment="1">
      <alignment horizontal="left" wrapText="1"/>
    </xf>
    <xf numFmtId="0" fontId="3" fillId="0" borderId="15" xfId="0" applyFont="1" applyBorder="1" applyAlignment="1">
      <alignment horizontal="right" wrapText="1"/>
    </xf>
    <xf numFmtId="0" fontId="8" fillId="0" borderId="7" xfId="0" applyFont="1" applyBorder="1" applyAlignment="1">
      <alignment horizontal="right" wrapText="1"/>
    </xf>
    <xf numFmtId="0" fontId="3" fillId="0" borderId="20" xfId="0" applyFont="1" applyBorder="1" applyAlignment="1">
      <alignment horizontal="right" wrapText="1"/>
    </xf>
    <xf numFmtId="0" fontId="3" fillId="0" borderId="7" xfId="0" applyFont="1" applyBorder="1" applyAlignment="1">
      <alignment horizontal="right" wrapText="1"/>
    </xf>
    <xf numFmtId="0" fontId="10" fillId="0" borderId="5" xfId="0" applyFont="1" applyBorder="1" applyAlignment="1">
      <alignment horizontal="left"/>
    </xf>
    <xf numFmtId="0" fontId="10" fillId="0" borderId="8" xfId="0" applyFont="1" applyBorder="1" applyAlignment="1">
      <alignment horizontal="left"/>
    </xf>
    <xf numFmtId="0" fontId="0" fillId="0" borderId="15" xfId="0" applyBorder="1" applyAlignment="1">
      <alignment horizontal="center" wrapText="1"/>
    </xf>
    <xf numFmtId="0" fontId="1" fillId="0" borderId="5" xfId="0" applyFont="1" applyBorder="1" applyAlignment="1">
      <alignment horizontal="left" wrapText="1"/>
    </xf>
    <xf numFmtId="0" fontId="7" fillId="0" borderId="12" xfId="0" applyFont="1" applyBorder="1" applyAlignment="1">
      <alignment horizontal="left" wrapText="1"/>
    </xf>
    <xf numFmtId="0" fontId="11" fillId="0" borderId="6" xfId="0" applyFont="1" applyBorder="1" applyAlignment="1">
      <alignment horizontal="right" wrapText="1"/>
    </xf>
    <xf numFmtId="0" fontId="6" fillId="0" borderId="6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right" wrapText="1"/>
    </xf>
    <xf numFmtId="0" fontId="15" fillId="0" borderId="16" xfId="0" applyFont="1" applyBorder="1" applyAlignment="1">
      <alignment horizontal="right" wrapText="1"/>
    </xf>
    <xf numFmtId="0" fontId="15" fillId="0" borderId="14" xfId="0" applyFont="1" applyBorder="1" applyAlignment="1">
      <alignment horizontal="right" wrapText="1"/>
    </xf>
    <xf numFmtId="0" fontId="15" fillId="0" borderId="8" xfId="0" applyFont="1" applyBorder="1" applyAlignment="1">
      <alignment horizontal="right" wrapText="1"/>
    </xf>
    <xf numFmtId="0" fontId="6" fillId="0" borderId="7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6" fillId="0" borderId="5" xfId="0" applyFont="1" applyBorder="1" applyAlignment="1">
      <alignment wrapText="1"/>
    </xf>
    <xf numFmtId="0" fontId="19" fillId="0" borderId="16" xfId="0" applyFont="1" applyBorder="1" applyAlignment="1">
      <alignment horizontal="right"/>
    </xf>
    <xf numFmtId="0" fontId="19" fillId="0" borderId="14" xfId="0" applyFont="1" applyBorder="1" applyAlignment="1">
      <alignment horizontal="right" wrapText="1"/>
    </xf>
    <xf numFmtId="0" fontId="16" fillId="0" borderId="0" xfId="0" applyFont="1" applyAlignment="1">
      <alignment horizontal="right" wrapText="1"/>
    </xf>
    <xf numFmtId="0" fontId="1" fillId="0" borderId="0" xfId="0" applyFont="1" applyAlignment="1">
      <alignment horizontal="right" wrapText="1"/>
    </xf>
    <xf numFmtId="0" fontId="1" fillId="0" borderId="25" xfId="0" applyFont="1" applyBorder="1" applyAlignment="1">
      <alignment horizontal="right" wrapText="1"/>
    </xf>
    <xf numFmtId="0" fontId="21" fillId="0" borderId="8" xfId="0" applyFont="1" applyBorder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right" wrapText="1"/>
    </xf>
    <xf numFmtId="0" fontId="22" fillId="0" borderId="5" xfId="0" applyFont="1" applyBorder="1" applyAlignment="1">
      <alignment horizontal="right" wrapText="1"/>
    </xf>
    <xf numFmtId="0" fontId="19" fillId="0" borderId="16" xfId="0" applyFont="1" applyBorder="1" applyAlignment="1">
      <alignment horizontal="right" wrapText="1"/>
    </xf>
    <xf numFmtId="0" fontId="3" fillId="0" borderId="16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13" fillId="0" borderId="8" xfId="0" applyFont="1" applyBorder="1" applyAlignment="1">
      <alignment horizontal="right" wrapText="1"/>
    </xf>
    <xf numFmtId="0" fontId="16" fillId="0" borderId="7" xfId="0" applyFont="1" applyBorder="1" applyAlignment="1">
      <alignment horizontal="right" wrapText="1"/>
    </xf>
    <xf numFmtId="0" fontId="3" fillId="0" borderId="4" xfId="0" applyFont="1" applyBorder="1" applyAlignment="1">
      <alignment wrapText="1"/>
    </xf>
    <xf numFmtId="0" fontId="6" fillId="0" borderId="11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right"/>
    </xf>
    <xf numFmtId="0" fontId="1" fillId="0" borderId="24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4" fillId="0" borderId="6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8" xfId="0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3" fillId="0" borderId="2" xfId="0" applyFont="1" applyBorder="1" applyAlignment="1">
      <alignment horizontal="right" wrapText="1"/>
    </xf>
    <xf numFmtId="0" fontId="3" fillId="0" borderId="3" xfId="0" applyFont="1" applyBorder="1" applyAlignment="1">
      <alignment horizontal="right" wrapText="1"/>
    </xf>
    <xf numFmtId="0" fontId="3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85"/>
  <sheetViews>
    <sheetView tabSelected="1" topLeftCell="A583" zoomScale="136" zoomScaleNormal="136" workbookViewId="0">
      <selection activeCell="L583" sqref="L583"/>
    </sheetView>
  </sheetViews>
  <sheetFormatPr defaultRowHeight="15.6" x14ac:dyDescent="0.3"/>
  <cols>
    <col min="1" max="1" width="7.6640625" style="10" customWidth="1"/>
    <col min="2" max="2" width="67.5546875" customWidth="1"/>
    <col min="3" max="3" width="12" customWidth="1"/>
    <col min="4" max="4" width="15.33203125" customWidth="1"/>
    <col min="5" max="5" width="15.5546875" customWidth="1"/>
    <col min="6" max="6" width="13.33203125" style="11" customWidth="1"/>
    <col min="7" max="7" width="15.44140625" customWidth="1"/>
    <col min="8" max="8" width="9.33203125" customWidth="1"/>
    <col min="9" max="249" width="9.109375" customWidth="1"/>
    <col min="251" max="251" width="9.109375" customWidth="1"/>
    <col min="252" max="252" width="51.44140625" customWidth="1"/>
    <col min="253" max="253" width="11.109375" customWidth="1"/>
    <col min="254" max="254" width="12.5546875" customWidth="1"/>
    <col min="255" max="255" width="12.6640625" customWidth="1"/>
    <col min="256" max="256" width="13.109375" customWidth="1"/>
    <col min="257" max="257" width="11.88671875" customWidth="1"/>
    <col min="258" max="258" width="11.109375" customWidth="1"/>
    <col min="259" max="505" width="9.109375" customWidth="1"/>
    <col min="507" max="507" width="9.109375" customWidth="1"/>
    <col min="508" max="508" width="51.44140625" customWidth="1"/>
    <col min="509" max="509" width="11.109375" customWidth="1"/>
    <col min="510" max="510" width="12.5546875" customWidth="1"/>
    <col min="511" max="511" width="12.6640625" customWidth="1"/>
    <col min="512" max="512" width="13.109375" customWidth="1"/>
    <col min="513" max="513" width="11.88671875" customWidth="1"/>
    <col min="514" max="514" width="11.109375" customWidth="1"/>
    <col min="515" max="761" width="9.109375" customWidth="1"/>
    <col min="763" max="763" width="9.109375" customWidth="1"/>
    <col min="764" max="764" width="51.44140625" customWidth="1"/>
    <col min="765" max="765" width="11.109375" customWidth="1"/>
    <col min="766" max="766" width="12.5546875" customWidth="1"/>
    <col min="767" max="767" width="12.6640625" customWidth="1"/>
    <col min="768" max="768" width="13.109375" customWidth="1"/>
    <col min="769" max="769" width="11.88671875" customWidth="1"/>
    <col min="770" max="770" width="11.109375" customWidth="1"/>
    <col min="771" max="1017" width="9.109375" customWidth="1"/>
    <col min="1019" max="1019" width="9.109375" customWidth="1"/>
    <col min="1020" max="1020" width="51.44140625" customWidth="1"/>
    <col min="1021" max="1021" width="11.109375" customWidth="1"/>
    <col min="1022" max="1022" width="12.5546875" customWidth="1"/>
    <col min="1023" max="1023" width="12.6640625" customWidth="1"/>
    <col min="1024" max="1024" width="13.109375" customWidth="1"/>
    <col min="1025" max="1025" width="11.88671875" customWidth="1"/>
    <col min="1026" max="1026" width="11.109375" customWidth="1"/>
    <col min="1027" max="1273" width="9.109375" customWidth="1"/>
    <col min="1275" max="1275" width="9.109375" customWidth="1"/>
    <col min="1276" max="1276" width="51.44140625" customWidth="1"/>
    <col min="1277" max="1277" width="11.109375" customWidth="1"/>
    <col min="1278" max="1278" width="12.5546875" customWidth="1"/>
    <col min="1279" max="1279" width="12.6640625" customWidth="1"/>
    <col min="1280" max="1280" width="13.109375" customWidth="1"/>
    <col min="1281" max="1281" width="11.88671875" customWidth="1"/>
    <col min="1282" max="1282" width="11.109375" customWidth="1"/>
    <col min="1283" max="1529" width="9.109375" customWidth="1"/>
    <col min="1531" max="1531" width="9.109375" customWidth="1"/>
    <col min="1532" max="1532" width="51.44140625" customWidth="1"/>
    <col min="1533" max="1533" width="11.109375" customWidth="1"/>
    <col min="1534" max="1534" width="12.5546875" customWidth="1"/>
    <col min="1535" max="1535" width="12.6640625" customWidth="1"/>
    <col min="1536" max="1536" width="13.109375" customWidth="1"/>
    <col min="1537" max="1537" width="11.88671875" customWidth="1"/>
    <col min="1538" max="1538" width="11.109375" customWidth="1"/>
    <col min="1539" max="1785" width="9.109375" customWidth="1"/>
    <col min="1787" max="1787" width="9.109375" customWidth="1"/>
    <col min="1788" max="1788" width="51.44140625" customWidth="1"/>
    <col min="1789" max="1789" width="11.109375" customWidth="1"/>
    <col min="1790" max="1790" width="12.5546875" customWidth="1"/>
    <col min="1791" max="1791" width="12.6640625" customWidth="1"/>
    <col min="1792" max="1792" width="13.109375" customWidth="1"/>
    <col min="1793" max="1793" width="11.88671875" customWidth="1"/>
    <col min="1794" max="1794" width="11.109375" customWidth="1"/>
    <col min="1795" max="2041" width="9.109375" customWidth="1"/>
    <col min="2043" max="2043" width="9.109375" customWidth="1"/>
    <col min="2044" max="2044" width="51.44140625" customWidth="1"/>
    <col min="2045" max="2045" width="11.109375" customWidth="1"/>
    <col min="2046" max="2046" width="12.5546875" customWidth="1"/>
    <col min="2047" max="2047" width="12.6640625" customWidth="1"/>
    <col min="2048" max="2048" width="13.109375" customWidth="1"/>
    <col min="2049" max="2049" width="11.88671875" customWidth="1"/>
    <col min="2050" max="2050" width="11.109375" customWidth="1"/>
    <col min="2051" max="2297" width="9.109375" customWidth="1"/>
    <col min="2299" max="2299" width="9.109375" customWidth="1"/>
    <col min="2300" max="2300" width="51.44140625" customWidth="1"/>
    <col min="2301" max="2301" width="11.109375" customWidth="1"/>
    <col min="2302" max="2302" width="12.5546875" customWidth="1"/>
    <col min="2303" max="2303" width="12.6640625" customWidth="1"/>
    <col min="2304" max="2304" width="13.109375" customWidth="1"/>
    <col min="2305" max="2305" width="11.88671875" customWidth="1"/>
    <col min="2306" max="2306" width="11.109375" customWidth="1"/>
    <col min="2307" max="2553" width="9.109375" customWidth="1"/>
    <col min="2555" max="2555" width="9.109375" customWidth="1"/>
    <col min="2556" max="2556" width="51.44140625" customWidth="1"/>
    <col min="2557" max="2557" width="11.109375" customWidth="1"/>
    <col min="2558" max="2558" width="12.5546875" customWidth="1"/>
    <col min="2559" max="2559" width="12.6640625" customWidth="1"/>
    <col min="2560" max="2560" width="13.109375" customWidth="1"/>
    <col min="2561" max="2561" width="11.88671875" customWidth="1"/>
    <col min="2562" max="2562" width="11.109375" customWidth="1"/>
    <col min="2563" max="2809" width="9.109375" customWidth="1"/>
    <col min="2811" max="2811" width="9.109375" customWidth="1"/>
    <col min="2812" max="2812" width="51.44140625" customWidth="1"/>
    <col min="2813" max="2813" width="11.109375" customWidth="1"/>
    <col min="2814" max="2814" width="12.5546875" customWidth="1"/>
    <col min="2815" max="2815" width="12.6640625" customWidth="1"/>
    <col min="2816" max="2816" width="13.109375" customWidth="1"/>
    <col min="2817" max="2817" width="11.88671875" customWidth="1"/>
    <col min="2818" max="2818" width="11.109375" customWidth="1"/>
    <col min="2819" max="3065" width="9.109375" customWidth="1"/>
    <col min="3067" max="3067" width="9.109375" customWidth="1"/>
    <col min="3068" max="3068" width="51.44140625" customWidth="1"/>
    <col min="3069" max="3069" width="11.109375" customWidth="1"/>
    <col min="3070" max="3070" width="12.5546875" customWidth="1"/>
    <col min="3071" max="3071" width="12.6640625" customWidth="1"/>
    <col min="3072" max="3072" width="13.109375" customWidth="1"/>
    <col min="3073" max="3073" width="11.88671875" customWidth="1"/>
    <col min="3074" max="3074" width="11.109375" customWidth="1"/>
    <col min="3075" max="3321" width="9.109375" customWidth="1"/>
    <col min="3323" max="3323" width="9.109375" customWidth="1"/>
    <col min="3324" max="3324" width="51.44140625" customWidth="1"/>
    <col min="3325" max="3325" width="11.109375" customWidth="1"/>
    <col min="3326" max="3326" width="12.5546875" customWidth="1"/>
    <col min="3327" max="3327" width="12.6640625" customWidth="1"/>
    <col min="3328" max="3328" width="13.109375" customWidth="1"/>
    <col min="3329" max="3329" width="11.88671875" customWidth="1"/>
    <col min="3330" max="3330" width="11.109375" customWidth="1"/>
    <col min="3331" max="3577" width="9.109375" customWidth="1"/>
    <col min="3579" max="3579" width="9.109375" customWidth="1"/>
    <col min="3580" max="3580" width="51.44140625" customWidth="1"/>
    <col min="3581" max="3581" width="11.109375" customWidth="1"/>
    <col min="3582" max="3582" width="12.5546875" customWidth="1"/>
    <col min="3583" max="3583" width="12.6640625" customWidth="1"/>
    <col min="3584" max="3584" width="13.109375" customWidth="1"/>
    <col min="3585" max="3585" width="11.88671875" customWidth="1"/>
    <col min="3586" max="3586" width="11.109375" customWidth="1"/>
    <col min="3587" max="3833" width="9.109375" customWidth="1"/>
    <col min="3835" max="3835" width="9.109375" customWidth="1"/>
    <col min="3836" max="3836" width="51.44140625" customWidth="1"/>
    <col min="3837" max="3837" width="11.109375" customWidth="1"/>
    <col min="3838" max="3838" width="12.5546875" customWidth="1"/>
    <col min="3839" max="3839" width="12.6640625" customWidth="1"/>
    <col min="3840" max="3840" width="13.109375" customWidth="1"/>
    <col min="3841" max="3841" width="11.88671875" customWidth="1"/>
    <col min="3842" max="3842" width="11.109375" customWidth="1"/>
    <col min="3843" max="4089" width="9.109375" customWidth="1"/>
    <col min="4091" max="4091" width="9.109375" customWidth="1"/>
    <col min="4092" max="4092" width="51.44140625" customWidth="1"/>
    <col min="4093" max="4093" width="11.109375" customWidth="1"/>
    <col min="4094" max="4094" width="12.5546875" customWidth="1"/>
    <col min="4095" max="4095" width="12.6640625" customWidth="1"/>
    <col min="4096" max="4096" width="13.109375" customWidth="1"/>
    <col min="4097" max="4097" width="11.88671875" customWidth="1"/>
    <col min="4098" max="4098" width="11.109375" customWidth="1"/>
    <col min="4099" max="4345" width="9.109375" customWidth="1"/>
    <col min="4347" max="4347" width="9.109375" customWidth="1"/>
    <col min="4348" max="4348" width="51.44140625" customWidth="1"/>
    <col min="4349" max="4349" width="11.109375" customWidth="1"/>
    <col min="4350" max="4350" width="12.5546875" customWidth="1"/>
    <col min="4351" max="4351" width="12.6640625" customWidth="1"/>
    <col min="4352" max="4352" width="13.109375" customWidth="1"/>
    <col min="4353" max="4353" width="11.88671875" customWidth="1"/>
    <col min="4354" max="4354" width="11.109375" customWidth="1"/>
    <col min="4355" max="4601" width="9.109375" customWidth="1"/>
    <col min="4603" max="4603" width="9.109375" customWidth="1"/>
    <col min="4604" max="4604" width="51.44140625" customWidth="1"/>
    <col min="4605" max="4605" width="11.109375" customWidth="1"/>
    <col min="4606" max="4606" width="12.5546875" customWidth="1"/>
    <col min="4607" max="4607" width="12.6640625" customWidth="1"/>
    <col min="4608" max="4608" width="13.109375" customWidth="1"/>
    <col min="4609" max="4609" width="11.88671875" customWidth="1"/>
    <col min="4610" max="4610" width="11.109375" customWidth="1"/>
    <col min="4611" max="4857" width="9.109375" customWidth="1"/>
    <col min="4859" max="4859" width="9.109375" customWidth="1"/>
    <col min="4860" max="4860" width="51.44140625" customWidth="1"/>
    <col min="4861" max="4861" width="11.109375" customWidth="1"/>
    <col min="4862" max="4862" width="12.5546875" customWidth="1"/>
    <col min="4863" max="4863" width="12.6640625" customWidth="1"/>
    <col min="4864" max="4864" width="13.109375" customWidth="1"/>
    <col min="4865" max="4865" width="11.88671875" customWidth="1"/>
    <col min="4866" max="4866" width="11.109375" customWidth="1"/>
    <col min="4867" max="5113" width="9.109375" customWidth="1"/>
    <col min="5115" max="5115" width="9.109375" customWidth="1"/>
    <col min="5116" max="5116" width="51.44140625" customWidth="1"/>
    <col min="5117" max="5117" width="11.109375" customWidth="1"/>
    <col min="5118" max="5118" width="12.5546875" customWidth="1"/>
    <col min="5119" max="5119" width="12.6640625" customWidth="1"/>
    <col min="5120" max="5120" width="13.109375" customWidth="1"/>
    <col min="5121" max="5121" width="11.88671875" customWidth="1"/>
    <col min="5122" max="5122" width="11.109375" customWidth="1"/>
    <col min="5123" max="5369" width="9.109375" customWidth="1"/>
    <col min="5371" max="5371" width="9.109375" customWidth="1"/>
    <col min="5372" max="5372" width="51.44140625" customWidth="1"/>
    <col min="5373" max="5373" width="11.109375" customWidth="1"/>
    <col min="5374" max="5374" width="12.5546875" customWidth="1"/>
    <col min="5375" max="5375" width="12.6640625" customWidth="1"/>
    <col min="5376" max="5376" width="13.109375" customWidth="1"/>
    <col min="5377" max="5377" width="11.88671875" customWidth="1"/>
    <col min="5378" max="5378" width="11.109375" customWidth="1"/>
    <col min="5379" max="5625" width="9.109375" customWidth="1"/>
    <col min="5627" max="5627" width="9.109375" customWidth="1"/>
    <col min="5628" max="5628" width="51.44140625" customWidth="1"/>
    <col min="5629" max="5629" width="11.109375" customWidth="1"/>
    <col min="5630" max="5630" width="12.5546875" customWidth="1"/>
    <col min="5631" max="5631" width="12.6640625" customWidth="1"/>
    <col min="5632" max="5632" width="13.109375" customWidth="1"/>
    <col min="5633" max="5633" width="11.88671875" customWidth="1"/>
    <col min="5634" max="5634" width="11.109375" customWidth="1"/>
    <col min="5635" max="5881" width="9.109375" customWidth="1"/>
    <col min="5883" max="5883" width="9.109375" customWidth="1"/>
    <col min="5884" max="5884" width="51.44140625" customWidth="1"/>
    <col min="5885" max="5885" width="11.109375" customWidth="1"/>
    <col min="5886" max="5886" width="12.5546875" customWidth="1"/>
    <col min="5887" max="5887" width="12.6640625" customWidth="1"/>
    <col min="5888" max="5888" width="13.109375" customWidth="1"/>
    <col min="5889" max="5889" width="11.88671875" customWidth="1"/>
    <col min="5890" max="5890" width="11.109375" customWidth="1"/>
    <col min="5891" max="6137" width="9.109375" customWidth="1"/>
    <col min="6139" max="6139" width="9.109375" customWidth="1"/>
    <col min="6140" max="6140" width="51.44140625" customWidth="1"/>
    <col min="6141" max="6141" width="11.109375" customWidth="1"/>
    <col min="6142" max="6142" width="12.5546875" customWidth="1"/>
    <col min="6143" max="6143" width="12.6640625" customWidth="1"/>
    <col min="6144" max="6144" width="13.109375" customWidth="1"/>
    <col min="6145" max="6145" width="11.88671875" customWidth="1"/>
    <col min="6146" max="6146" width="11.109375" customWidth="1"/>
    <col min="6147" max="6393" width="9.109375" customWidth="1"/>
    <col min="6395" max="6395" width="9.109375" customWidth="1"/>
    <col min="6396" max="6396" width="51.44140625" customWidth="1"/>
    <col min="6397" max="6397" width="11.109375" customWidth="1"/>
    <col min="6398" max="6398" width="12.5546875" customWidth="1"/>
    <col min="6399" max="6399" width="12.6640625" customWidth="1"/>
    <col min="6400" max="6400" width="13.109375" customWidth="1"/>
    <col min="6401" max="6401" width="11.88671875" customWidth="1"/>
    <col min="6402" max="6402" width="11.109375" customWidth="1"/>
    <col min="6403" max="6649" width="9.109375" customWidth="1"/>
    <col min="6651" max="6651" width="9.109375" customWidth="1"/>
    <col min="6652" max="6652" width="51.44140625" customWidth="1"/>
    <col min="6653" max="6653" width="11.109375" customWidth="1"/>
    <col min="6654" max="6654" width="12.5546875" customWidth="1"/>
    <col min="6655" max="6655" width="12.6640625" customWidth="1"/>
    <col min="6656" max="6656" width="13.109375" customWidth="1"/>
    <col min="6657" max="6657" width="11.88671875" customWidth="1"/>
    <col min="6658" max="6658" width="11.109375" customWidth="1"/>
    <col min="6659" max="6905" width="9.109375" customWidth="1"/>
    <col min="6907" max="6907" width="9.109375" customWidth="1"/>
    <col min="6908" max="6908" width="51.44140625" customWidth="1"/>
    <col min="6909" max="6909" width="11.109375" customWidth="1"/>
    <col min="6910" max="6910" width="12.5546875" customWidth="1"/>
    <col min="6911" max="6911" width="12.6640625" customWidth="1"/>
    <col min="6912" max="6912" width="13.109375" customWidth="1"/>
    <col min="6913" max="6913" width="11.88671875" customWidth="1"/>
    <col min="6914" max="6914" width="11.109375" customWidth="1"/>
    <col min="6915" max="7161" width="9.109375" customWidth="1"/>
    <col min="7163" max="7163" width="9.109375" customWidth="1"/>
    <col min="7164" max="7164" width="51.44140625" customWidth="1"/>
    <col min="7165" max="7165" width="11.109375" customWidth="1"/>
    <col min="7166" max="7166" width="12.5546875" customWidth="1"/>
    <col min="7167" max="7167" width="12.6640625" customWidth="1"/>
    <col min="7168" max="7168" width="13.109375" customWidth="1"/>
    <col min="7169" max="7169" width="11.88671875" customWidth="1"/>
    <col min="7170" max="7170" width="11.109375" customWidth="1"/>
    <col min="7171" max="7417" width="9.109375" customWidth="1"/>
    <col min="7419" max="7419" width="9.109375" customWidth="1"/>
    <col min="7420" max="7420" width="51.44140625" customWidth="1"/>
    <col min="7421" max="7421" width="11.109375" customWidth="1"/>
    <col min="7422" max="7422" width="12.5546875" customWidth="1"/>
    <col min="7423" max="7423" width="12.6640625" customWidth="1"/>
    <col min="7424" max="7424" width="13.109375" customWidth="1"/>
    <col min="7425" max="7425" width="11.88671875" customWidth="1"/>
    <col min="7426" max="7426" width="11.109375" customWidth="1"/>
    <col min="7427" max="7673" width="9.109375" customWidth="1"/>
    <col min="7675" max="7675" width="9.109375" customWidth="1"/>
    <col min="7676" max="7676" width="51.44140625" customWidth="1"/>
    <col min="7677" max="7677" width="11.109375" customWidth="1"/>
    <col min="7678" max="7678" width="12.5546875" customWidth="1"/>
    <col min="7679" max="7679" width="12.6640625" customWidth="1"/>
    <col min="7680" max="7680" width="13.109375" customWidth="1"/>
    <col min="7681" max="7681" width="11.88671875" customWidth="1"/>
    <col min="7682" max="7682" width="11.109375" customWidth="1"/>
    <col min="7683" max="7929" width="9.109375" customWidth="1"/>
    <col min="7931" max="7931" width="9.109375" customWidth="1"/>
    <col min="7932" max="7932" width="51.44140625" customWidth="1"/>
    <col min="7933" max="7933" width="11.109375" customWidth="1"/>
    <col min="7934" max="7934" width="12.5546875" customWidth="1"/>
    <col min="7935" max="7935" width="12.6640625" customWidth="1"/>
    <col min="7936" max="7936" width="13.109375" customWidth="1"/>
    <col min="7937" max="7937" width="11.88671875" customWidth="1"/>
    <col min="7938" max="7938" width="11.109375" customWidth="1"/>
    <col min="7939" max="8185" width="9.109375" customWidth="1"/>
    <col min="8187" max="8187" width="9.109375" customWidth="1"/>
    <col min="8188" max="8188" width="51.44140625" customWidth="1"/>
    <col min="8189" max="8189" width="11.109375" customWidth="1"/>
    <col min="8190" max="8190" width="12.5546875" customWidth="1"/>
    <col min="8191" max="8191" width="12.6640625" customWidth="1"/>
    <col min="8192" max="8192" width="13.109375" customWidth="1"/>
    <col min="8193" max="8193" width="11.88671875" customWidth="1"/>
    <col min="8194" max="8194" width="11.109375" customWidth="1"/>
    <col min="8195" max="8441" width="9.109375" customWidth="1"/>
    <col min="8443" max="8443" width="9.109375" customWidth="1"/>
    <col min="8444" max="8444" width="51.44140625" customWidth="1"/>
    <col min="8445" max="8445" width="11.109375" customWidth="1"/>
    <col min="8446" max="8446" width="12.5546875" customWidth="1"/>
    <col min="8447" max="8447" width="12.6640625" customWidth="1"/>
    <col min="8448" max="8448" width="13.109375" customWidth="1"/>
    <col min="8449" max="8449" width="11.88671875" customWidth="1"/>
    <col min="8450" max="8450" width="11.109375" customWidth="1"/>
    <col min="8451" max="8697" width="9.109375" customWidth="1"/>
    <col min="8699" max="8699" width="9.109375" customWidth="1"/>
    <col min="8700" max="8700" width="51.44140625" customWidth="1"/>
    <col min="8701" max="8701" width="11.109375" customWidth="1"/>
    <col min="8702" max="8702" width="12.5546875" customWidth="1"/>
    <col min="8703" max="8703" width="12.6640625" customWidth="1"/>
    <col min="8704" max="8704" width="13.109375" customWidth="1"/>
    <col min="8705" max="8705" width="11.88671875" customWidth="1"/>
    <col min="8706" max="8706" width="11.109375" customWidth="1"/>
    <col min="8707" max="8953" width="9.109375" customWidth="1"/>
    <col min="8955" max="8955" width="9.109375" customWidth="1"/>
    <col min="8956" max="8956" width="51.44140625" customWidth="1"/>
    <col min="8957" max="8957" width="11.109375" customWidth="1"/>
    <col min="8958" max="8958" width="12.5546875" customWidth="1"/>
    <col min="8959" max="8959" width="12.6640625" customWidth="1"/>
    <col min="8960" max="8960" width="13.109375" customWidth="1"/>
    <col min="8961" max="8961" width="11.88671875" customWidth="1"/>
    <col min="8962" max="8962" width="11.109375" customWidth="1"/>
    <col min="8963" max="9209" width="9.109375" customWidth="1"/>
    <col min="9211" max="9211" width="9.109375" customWidth="1"/>
    <col min="9212" max="9212" width="51.44140625" customWidth="1"/>
    <col min="9213" max="9213" width="11.109375" customWidth="1"/>
    <col min="9214" max="9214" width="12.5546875" customWidth="1"/>
    <col min="9215" max="9215" width="12.6640625" customWidth="1"/>
    <col min="9216" max="9216" width="13.109375" customWidth="1"/>
    <col min="9217" max="9217" width="11.88671875" customWidth="1"/>
    <col min="9218" max="9218" width="11.109375" customWidth="1"/>
    <col min="9219" max="9465" width="9.109375" customWidth="1"/>
    <col min="9467" max="9467" width="9.109375" customWidth="1"/>
    <col min="9468" max="9468" width="51.44140625" customWidth="1"/>
    <col min="9469" max="9469" width="11.109375" customWidth="1"/>
    <col min="9470" max="9470" width="12.5546875" customWidth="1"/>
    <col min="9471" max="9471" width="12.6640625" customWidth="1"/>
    <col min="9472" max="9472" width="13.109375" customWidth="1"/>
    <col min="9473" max="9473" width="11.88671875" customWidth="1"/>
    <col min="9474" max="9474" width="11.109375" customWidth="1"/>
    <col min="9475" max="9721" width="9.109375" customWidth="1"/>
    <col min="9723" max="9723" width="9.109375" customWidth="1"/>
    <col min="9724" max="9724" width="51.44140625" customWidth="1"/>
    <col min="9725" max="9725" width="11.109375" customWidth="1"/>
    <col min="9726" max="9726" width="12.5546875" customWidth="1"/>
    <col min="9727" max="9727" width="12.6640625" customWidth="1"/>
    <col min="9728" max="9728" width="13.109375" customWidth="1"/>
    <col min="9729" max="9729" width="11.88671875" customWidth="1"/>
    <col min="9730" max="9730" width="11.109375" customWidth="1"/>
    <col min="9731" max="9977" width="9.109375" customWidth="1"/>
    <col min="9979" max="9979" width="9.109375" customWidth="1"/>
    <col min="9980" max="9980" width="51.44140625" customWidth="1"/>
    <col min="9981" max="9981" width="11.109375" customWidth="1"/>
    <col min="9982" max="9982" width="12.5546875" customWidth="1"/>
    <col min="9983" max="9983" width="12.6640625" customWidth="1"/>
    <col min="9984" max="9984" width="13.109375" customWidth="1"/>
    <col min="9985" max="9985" width="11.88671875" customWidth="1"/>
    <col min="9986" max="9986" width="11.109375" customWidth="1"/>
    <col min="9987" max="10233" width="9.109375" customWidth="1"/>
    <col min="10235" max="10235" width="9.109375" customWidth="1"/>
    <col min="10236" max="10236" width="51.44140625" customWidth="1"/>
    <col min="10237" max="10237" width="11.109375" customWidth="1"/>
    <col min="10238" max="10238" width="12.5546875" customWidth="1"/>
    <col min="10239" max="10239" width="12.6640625" customWidth="1"/>
    <col min="10240" max="10240" width="13.109375" customWidth="1"/>
    <col min="10241" max="10241" width="11.88671875" customWidth="1"/>
    <col min="10242" max="10242" width="11.109375" customWidth="1"/>
    <col min="10243" max="10489" width="9.109375" customWidth="1"/>
    <col min="10491" max="10491" width="9.109375" customWidth="1"/>
    <col min="10492" max="10492" width="51.44140625" customWidth="1"/>
    <col min="10493" max="10493" width="11.109375" customWidth="1"/>
    <col min="10494" max="10494" width="12.5546875" customWidth="1"/>
    <col min="10495" max="10495" width="12.6640625" customWidth="1"/>
    <col min="10496" max="10496" width="13.109375" customWidth="1"/>
    <col min="10497" max="10497" width="11.88671875" customWidth="1"/>
    <col min="10498" max="10498" width="11.109375" customWidth="1"/>
    <col min="10499" max="10745" width="9.109375" customWidth="1"/>
    <col min="10747" max="10747" width="9.109375" customWidth="1"/>
    <col min="10748" max="10748" width="51.44140625" customWidth="1"/>
    <col min="10749" max="10749" width="11.109375" customWidth="1"/>
    <col min="10750" max="10750" width="12.5546875" customWidth="1"/>
    <col min="10751" max="10751" width="12.6640625" customWidth="1"/>
    <col min="10752" max="10752" width="13.109375" customWidth="1"/>
    <col min="10753" max="10753" width="11.88671875" customWidth="1"/>
    <col min="10754" max="10754" width="11.109375" customWidth="1"/>
    <col min="10755" max="11001" width="9.109375" customWidth="1"/>
    <col min="11003" max="11003" width="9.109375" customWidth="1"/>
    <col min="11004" max="11004" width="51.44140625" customWidth="1"/>
    <col min="11005" max="11005" width="11.109375" customWidth="1"/>
    <col min="11006" max="11006" width="12.5546875" customWidth="1"/>
    <col min="11007" max="11007" width="12.6640625" customWidth="1"/>
    <col min="11008" max="11008" width="13.109375" customWidth="1"/>
    <col min="11009" max="11009" width="11.88671875" customWidth="1"/>
    <col min="11010" max="11010" width="11.109375" customWidth="1"/>
    <col min="11011" max="11257" width="9.109375" customWidth="1"/>
    <col min="11259" max="11259" width="9.109375" customWidth="1"/>
    <col min="11260" max="11260" width="51.44140625" customWidth="1"/>
    <col min="11261" max="11261" width="11.109375" customWidth="1"/>
    <col min="11262" max="11262" width="12.5546875" customWidth="1"/>
    <col min="11263" max="11263" width="12.6640625" customWidth="1"/>
    <col min="11264" max="11264" width="13.109375" customWidth="1"/>
    <col min="11265" max="11265" width="11.88671875" customWidth="1"/>
    <col min="11266" max="11266" width="11.109375" customWidth="1"/>
    <col min="11267" max="11513" width="9.109375" customWidth="1"/>
    <col min="11515" max="11515" width="9.109375" customWidth="1"/>
    <col min="11516" max="11516" width="51.44140625" customWidth="1"/>
    <col min="11517" max="11517" width="11.109375" customWidth="1"/>
    <col min="11518" max="11518" width="12.5546875" customWidth="1"/>
    <col min="11519" max="11519" width="12.6640625" customWidth="1"/>
    <col min="11520" max="11520" width="13.109375" customWidth="1"/>
    <col min="11521" max="11521" width="11.88671875" customWidth="1"/>
    <col min="11522" max="11522" width="11.109375" customWidth="1"/>
    <col min="11523" max="11769" width="9.109375" customWidth="1"/>
    <col min="11771" max="11771" width="9.109375" customWidth="1"/>
    <col min="11772" max="11772" width="51.44140625" customWidth="1"/>
    <col min="11773" max="11773" width="11.109375" customWidth="1"/>
    <col min="11774" max="11774" width="12.5546875" customWidth="1"/>
    <col min="11775" max="11775" width="12.6640625" customWidth="1"/>
    <col min="11776" max="11776" width="13.109375" customWidth="1"/>
    <col min="11777" max="11777" width="11.88671875" customWidth="1"/>
    <col min="11778" max="11778" width="11.109375" customWidth="1"/>
    <col min="11779" max="12025" width="9.109375" customWidth="1"/>
    <col min="12027" max="12027" width="9.109375" customWidth="1"/>
    <col min="12028" max="12028" width="51.44140625" customWidth="1"/>
    <col min="12029" max="12029" width="11.109375" customWidth="1"/>
    <col min="12030" max="12030" width="12.5546875" customWidth="1"/>
    <col min="12031" max="12031" width="12.6640625" customWidth="1"/>
    <col min="12032" max="12032" width="13.109375" customWidth="1"/>
    <col min="12033" max="12033" width="11.88671875" customWidth="1"/>
    <col min="12034" max="12034" width="11.109375" customWidth="1"/>
    <col min="12035" max="12281" width="9.109375" customWidth="1"/>
    <col min="12283" max="12283" width="9.109375" customWidth="1"/>
    <col min="12284" max="12284" width="51.44140625" customWidth="1"/>
    <col min="12285" max="12285" width="11.109375" customWidth="1"/>
    <col min="12286" max="12286" width="12.5546875" customWidth="1"/>
    <col min="12287" max="12287" width="12.6640625" customWidth="1"/>
    <col min="12288" max="12288" width="13.109375" customWidth="1"/>
    <col min="12289" max="12289" width="11.88671875" customWidth="1"/>
    <col min="12290" max="12290" width="11.109375" customWidth="1"/>
    <col min="12291" max="12537" width="9.109375" customWidth="1"/>
    <col min="12539" max="12539" width="9.109375" customWidth="1"/>
    <col min="12540" max="12540" width="51.44140625" customWidth="1"/>
    <col min="12541" max="12541" width="11.109375" customWidth="1"/>
    <col min="12542" max="12542" width="12.5546875" customWidth="1"/>
    <col min="12543" max="12543" width="12.6640625" customWidth="1"/>
    <col min="12544" max="12544" width="13.109375" customWidth="1"/>
    <col min="12545" max="12545" width="11.88671875" customWidth="1"/>
    <col min="12546" max="12546" width="11.109375" customWidth="1"/>
    <col min="12547" max="12793" width="9.109375" customWidth="1"/>
    <col min="12795" max="12795" width="9.109375" customWidth="1"/>
    <col min="12796" max="12796" width="51.44140625" customWidth="1"/>
    <col min="12797" max="12797" width="11.109375" customWidth="1"/>
    <col min="12798" max="12798" width="12.5546875" customWidth="1"/>
    <col min="12799" max="12799" width="12.6640625" customWidth="1"/>
    <col min="12800" max="12800" width="13.109375" customWidth="1"/>
    <col min="12801" max="12801" width="11.88671875" customWidth="1"/>
    <col min="12802" max="12802" width="11.109375" customWidth="1"/>
    <col min="12803" max="13049" width="9.109375" customWidth="1"/>
    <col min="13051" max="13051" width="9.109375" customWidth="1"/>
    <col min="13052" max="13052" width="51.44140625" customWidth="1"/>
    <col min="13053" max="13053" width="11.109375" customWidth="1"/>
    <col min="13054" max="13054" width="12.5546875" customWidth="1"/>
    <col min="13055" max="13055" width="12.6640625" customWidth="1"/>
    <col min="13056" max="13056" width="13.109375" customWidth="1"/>
    <col min="13057" max="13057" width="11.88671875" customWidth="1"/>
    <col min="13058" max="13058" width="11.109375" customWidth="1"/>
    <col min="13059" max="13305" width="9.109375" customWidth="1"/>
    <col min="13307" max="13307" width="9.109375" customWidth="1"/>
    <col min="13308" max="13308" width="51.44140625" customWidth="1"/>
    <col min="13309" max="13309" width="11.109375" customWidth="1"/>
    <col min="13310" max="13310" width="12.5546875" customWidth="1"/>
    <col min="13311" max="13311" width="12.6640625" customWidth="1"/>
    <col min="13312" max="13312" width="13.109375" customWidth="1"/>
    <col min="13313" max="13313" width="11.88671875" customWidth="1"/>
    <col min="13314" max="13314" width="11.109375" customWidth="1"/>
    <col min="13315" max="13561" width="9.109375" customWidth="1"/>
    <col min="13563" max="13563" width="9.109375" customWidth="1"/>
    <col min="13564" max="13564" width="51.44140625" customWidth="1"/>
    <col min="13565" max="13565" width="11.109375" customWidth="1"/>
    <col min="13566" max="13566" width="12.5546875" customWidth="1"/>
    <col min="13567" max="13567" width="12.6640625" customWidth="1"/>
    <col min="13568" max="13568" width="13.109375" customWidth="1"/>
    <col min="13569" max="13569" width="11.88671875" customWidth="1"/>
    <col min="13570" max="13570" width="11.109375" customWidth="1"/>
    <col min="13571" max="13817" width="9.109375" customWidth="1"/>
    <col min="13819" max="13819" width="9.109375" customWidth="1"/>
    <col min="13820" max="13820" width="51.44140625" customWidth="1"/>
    <col min="13821" max="13821" width="11.109375" customWidth="1"/>
    <col min="13822" max="13822" width="12.5546875" customWidth="1"/>
    <col min="13823" max="13823" width="12.6640625" customWidth="1"/>
    <col min="13824" max="13824" width="13.109375" customWidth="1"/>
    <col min="13825" max="13825" width="11.88671875" customWidth="1"/>
    <col min="13826" max="13826" width="11.109375" customWidth="1"/>
    <col min="13827" max="14073" width="9.109375" customWidth="1"/>
    <col min="14075" max="14075" width="9.109375" customWidth="1"/>
    <col min="14076" max="14076" width="51.44140625" customWidth="1"/>
    <col min="14077" max="14077" width="11.109375" customWidth="1"/>
    <col min="14078" max="14078" width="12.5546875" customWidth="1"/>
    <col min="14079" max="14079" width="12.6640625" customWidth="1"/>
    <col min="14080" max="14080" width="13.109375" customWidth="1"/>
    <col min="14081" max="14081" width="11.88671875" customWidth="1"/>
    <col min="14082" max="14082" width="11.109375" customWidth="1"/>
    <col min="14083" max="14329" width="9.109375" customWidth="1"/>
    <col min="14331" max="14331" width="9.109375" customWidth="1"/>
    <col min="14332" max="14332" width="51.44140625" customWidth="1"/>
    <col min="14333" max="14333" width="11.109375" customWidth="1"/>
    <col min="14334" max="14334" width="12.5546875" customWidth="1"/>
    <col min="14335" max="14335" width="12.6640625" customWidth="1"/>
    <col min="14336" max="14336" width="13.109375" customWidth="1"/>
    <col min="14337" max="14337" width="11.88671875" customWidth="1"/>
    <col min="14338" max="14338" width="11.109375" customWidth="1"/>
    <col min="14339" max="14585" width="9.109375" customWidth="1"/>
    <col min="14587" max="14587" width="9.109375" customWidth="1"/>
    <col min="14588" max="14588" width="51.44140625" customWidth="1"/>
    <col min="14589" max="14589" width="11.109375" customWidth="1"/>
    <col min="14590" max="14590" width="12.5546875" customWidth="1"/>
    <col min="14591" max="14591" width="12.6640625" customWidth="1"/>
    <col min="14592" max="14592" width="13.109375" customWidth="1"/>
    <col min="14593" max="14593" width="11.88671875" customWidth="1"/>
    <col min="14594" max="14594" width="11.109375" customWidth="1"/>
    <col min="14595" max="14841" width="9.109375" customWidth="1"/>
    <col min="14843" max="14843" width="9.109375" customWidth="1"/>
    <col min="14844" max="14844" width="51.44140625" customWidth="1"/>
    <col min="14845" max="14845" width="11.109375" customWidth="1"/>
    <col min="14846" max="14846" width="12.5546875" customWidth="1"/>
    <col min="14847" max="14847" width="12.6640625" customWidth="1"/>
    <col min="14848" max="14848" width="13.109375" customWidth="1"/>
    <col min="14849" max="14849" width="11.88671875" customWidth="1"/>
    <col min="14850" max="14850" width="11.109375" customWidth="1"/>
    <col min="14851" max="15097" width="9.109375" customWidth="1"/>
    <col min="15099" max="15099" width="9.109375" customWidth="1"/>
    <col min="15100" max="15100" width="51.44140625" customWidth="1"/>
    <col min="15101" max="15101" width="11.109375" customWidth="1"/>
    <col min="15102" max="15102" width="12.5546875" customWidth="1"/>
    <col min="15103" max="15103" width="12.6640625" customWidth="1"/>
    <col min="15104" max="15104" width="13.109375" customWidth="1"/>
    <col min="15105" max="15105" width="11.88671875" customWidth="1"/>
    <col min="15106" max="15106" width="11.109375" customWidth="1"/>
    <col min="15107" max="15353" width="9.109375" customWidth="1"/>
    <col min="15355" max="15355" width="9.109375" customWidth="1"/>
    <col min="15356" max="15356" width="51.44140625" customWidth="1"/>
    <col min="15357" max="15357" width="11.109375" customWidth="1"/>
    <col min="15358" max="15358" width="12.5546875" customWidth="1"/>
    <col min="15359" max="15359" width="12.6640625" customWidth="1"/>
    <col min="15360" max="15360" width="13.109375" customWidth="1"/>
    <col min="15361" max="15361" width="11.88671875" customWidth="1"/>
    <col min="15362" max="15362" width="11.109375" customWidth="1"/>
    <col min="15363" max="15609" width="9.109375" customWidth="1"/>
    <col min="15611" max="15611" width="9.109375" customWidth="1"/>
    <col min="15612" max="15612" width="51.44140625" customWidth="1"/>
    <col min="15613" max="15613" width="11.109375" customWidth="1"/>
    <col min="15614" max="15614" width="12.5546875" customWidth="1"/>
    <col min="15615" max="15615" width="12.6640625" customWidth="1"/>
    <col min="15616" max="15616" width="13.109375" customWidth="1"/>
    <col min="15617" max="15617" width="11.88671875" customWidth="1"/>
    <col min="15618" max="15618" width="11.109375" customWidth="1"/>
    <col min="15619" max="15865" width="9.109375" customWidth="1"/>
    <col min="15867" max="15867" width="9.109375" customWidth="1"/>
    <col min="15868" max="15868" width="51.44140625" customWidth="1"/>
    <col min="15869" max="15869" width="11.109375" customWidth="1"/>
    <col min="15870" max="15870" width="12.5546875" customWidth="1"/>
    <col min="15871" max="15871" width="12.6640625" customWidth="1"/>
    <col min="15872" max="15872" width="13.109375" customWidth="1"/>
    <col min="15873" max="15873" width="11.88671875" customWidth="1"/>
    <col min="15874" max="15874" width="11.109375" customWidth="1"/>
    <col min="15875" max="16121" width="9.109375" customWidth="1"/>
    <col min="16123" max="16123" width="9.109375" customWidth="1"/>
    <col min="16124" max="16124" width="51.44140625" customWidth="1"/>
    <col min="16125" max="16125" width="11.109375" customWidth="1"/>
    <col min="16126" max="16126" width="12.5546875" customWidth="1"/>
    <col min="16127" max="16127" width="12.6640625" customWidth="1"/>
    <col min="16128" max="16128" width="13.109375" customWidth="1"/>
    <col min="16129" max="16129" width="11.88671875" customWidth="1"/>
    <col min="16130" max="16130" width="11.109375" customWidth="1"/>
    <col min="16131" max="16377" width="9.109375" customWidth="1"/>
  </cols>
  <sheetData>
    <row r="1" spans="1:13" ht="18" customHeight="1" x14ac:dyDescent="0.3">
      <c r="A1" s="7"/>
      <c r="B1" s="8"/>
      <c r="C1" s="8"/>
      <c r="D1" s="238" t="s">
        <v>69</v>
      </c>
      <c r="E1" s="238"/>
      <c r="F1" s="238"/>
    </row>
    <row r="2" spans="1:13" ht="15.75" customHeight="1" x14ac:dyDescent="0.3">
      <c r="A2" s="7"/>
      <c r="B2" s="8"/>
      <c r="C2" s="8"/>
      <c r="D2" s="238" t="s">
        <v>68</v>
      </c>
      <c r="E2" s="238"/>
      <c r="F2" s="238"/>
    </row>
    <row r="3" spans="1:13" ht="15" customHeight="1" x14ac:dyDescent="0.3">
      <c r="A3" s="7"/>
      <c r="B3" s="8"/>
      <c r="C3" s="8"/>
      <c r="D3" s="238" t="s">
        <v>105</v>
      </c>
      <c r="E3" s="238"/>
      <c r="F3" s="238"/>
    </row>
    <row r="4" spans="1:13" x14ac:dyDescent="0.3">
      <c r="A4" s="7"/>
      <c r="B4" s="9"/>
      <c r="C4" s="10"/>
      <c r="D4" s="246" t="s">
        <v>73</v>
      </c>
      <c r="E4" s="246"/>
      <c r="F4" s="246"/>
    </row>
    <row r="5" spans="1:13" x14ac:dyDescent="0.3">
      <c r="A5" s="7"/>
      <c r="B5" s="9"/>
      <c r="C5" s="10"/>
      <c r="D5" s="21"/>
      <c r="E5" s="21"/>
      <c r="F5" s="21"/>
    </row>
    <row r="6" spans="1:13" ht="18.75" customHeight="1" x14ac:dyDescent="0.3">
      <c r="A6" s="241" t="s">
        <v>93</v>
      </c>
      <c r="B6" s="241"/>
      <c r="C6" s="241"/>
      <c r="D6" s="241"/>
      <c r="E6" s="241"/>
      <c r="F6" s="241"/>
    </row>
    <row r="7" spans="1:13" ht="16.2" thickBot="1" x14ac:dyDescent="0.35">
      <c r="A7" s="239" t="s">
        <v>1</v>
      </c>
      <c r="B7" s="239"/>
      <c r="C7" s="239"/>
      <c r="D7" s="239"/>
      <c r="E7" s="239"/>
      <c r="F7" s="239"/>
    </row>
    <row r="8" spans="1:13" ht="34.5" customHeight="1" thickBot="1" x14ac:dyDescent="0.35">
      <c r="A8" s="173" t="s">
        <v>0</v>
      </c>
      <c r="B8" s="174" t="s">
        <v>2</v>
      </c>
      <c r="C8" s="83" t="s">
        <v>3</v>
      </c>
      <c r="D8" s="83" t="s">
        <v>4</v>
      </c>
      <c r="E8" s="83" t="s">
        <v>5</v>
      </c>
      <c r="F8" s="83" t="s">
        <v>94</v>
      </c>
    </row>
    <row r="9" spans="1:13" ht="18" customHeight="1" x14ac:dyDescent="0.3">
      <c r="A9" s="240">
        <v>1</v>
      </c>
      <c r="B9" s="33" t="s">
        <v>6</v>
      </c>
      <c r="C9" s="13"/>
      <c r="D9" s="32">
        <f>SUM(D10+D11+D12+D13)</f>
        <v>821.42700000000002</v>
      </c>
      <c r="E9" s="32">
        <f>SUM(E10+E11+E12+E13)</f>
        <v>4.4950000000000001</v>
      </c>
      <c r="F9" s="2"/>
    </row>
    <row r="10" spans="1:13" s="3" customFormat="1" ht="16.5" customHeight="1" x14ac:dyDescent="0.3">
      <c r="A10" s="235"/>
      <c r="B10" s="168" t="s">
        <v>7</v>
      </c>
      <c r="C10" s="1">
        <v>8</v>
      </c>
      <c r="D10" s="155">
        <v>23.23</v>
      </c>
      <c r="E10" s="2"/>
      <c r="F10" s="2"/>
    </row>
    <row r="11" spans="1:13" s="3" customFormat="1" ht="17.25" customHeight="1" x14ac:dyDescent="0.3">
      <c r="A11" s="235"/>
      <c r="B11" s="16" t="s">
        <v>50</v>
      </c>
      <c r="C11" s="1">
        <v>9</v>
      </c>
      <c r="D11" s="155">
        <v>121.2</v>
      </c>
      <c r="E11" s="2">
        <v>4.4950000000000001</v>
      </c>
      <c r="F11" s="2"/>
    </row>
    <row r="12" spans="1:13" s="3" customFormat="1" ht="18" customHeight="1" x14ac:dyDescent="0.3">
      <c r="A12" s="235"/>
      <c r="B12" s="16" t="s">
        <v>55</v>
      </c>
      <c r="C12" s="1">
        <v>9</v>
      </c>
      <c r="D12" s="155">
        <v>214.72800000000001</v>
      </c>
      <c r="E12" s="2"/>
      <c r="F12" s="2"/>
    </row>
    <row r="13" spans="1:13" ht="15.75" customHeight="1" x14ac:dyDescent="0.3">
      <c r="A13" s="235"/>
      <c r="B13" s="102" t="s">
        <v>64</v>
      </c>
      <c r="C13" s="1">
        <v>9</v>
      </c>
      <c r="D13" s="155">
        <v>462.26900000000001</v>
      </c>
      <c r="E13" s="4"/>
      <c r="F13" s="4"/>
    </row>
    <row r="14" spans="1:13" ht="15" customHeight="1" x14ac:dyDescent="0.3">
      <c r="A14" s="236">
        <v>4</v>
      </c>
      <c r="B14" s="48" t="s">
        <v>8</v>
      </c>
      <c r="C14" s="44"/>
      <c r="D14" s="2"/>
      <c r="E14" s="2"/>
      <c r="F14" s="2"/>
      <c r="J14" s="9"/>
      <c r="K14" s="10"/>
      <c r="L14" s="20"/>
      <c r="M14" s="21"/>
    </row>
    <row r="15" spans="1:13" x14ac:dyDescent="0.3">
      <c r="A15" s="236"/>
      <c r="B15" s="43" t="s">
        <v>64</v>
      </c>
      <c r="C15" s="44">
        <v>1</v>
      </c>
      <c r="D15" s="2">
        <v>280.43799999999999</v>
      </c>
      <c r="E15" s="2"/>
      <c r="F15" s="2">
        <v>0.28798000000000001</v>
      </c>
    </row>
    <row r="16" spans="1:13" x14ac:dyDescent="0.3">
      <c r="A16" s="236"/>
      <c r="B16" s="43" t="s">
        <v>64</v>
      </c>
      <c r="C16" s="44">
        <v>4</v>
      </c>
      <c r="D16" s="2">
        <v>229.47367</v>
      </c>
      <c r="E16" s="155"/>
      <c r="F16" s="2">
        <v>0.29698000000000002</v>
      </c>
    </row>
    <row r="17" spans="1:6" x14ac:dyDescent="0.3">
      <c r="A17" s="236"/>
      <c r="B17" s="43" t="s">
        <v>96</v>
      </c>
      <c r="C17" s="44">
        <v>4</v>
      </c>
      <c r="D17" s="155">
        <v>9.6902799999999996</v>
      </c>
      <c r="E17" s="155">
        <v>1.97E-3</v>
      </c>
      <c r="F17" s="2"/>
    </row>
    <row r="18" spans="1:6" ht="17.25" customHeight="1" x14ac:dyDescent="0.3">
      <c r="A18" s="236"/>
      <c r="B18" s="43" t="s">
        <v>97</v>
      </c>
      <c r="C18" s="44">
        <v>4</v>
      </c>
      <c r="D18" s="155">
        <v>170.28577000000001</v>
      </c>
      <c r="E18" s="2">
        <v>5.2500000000000003E-3</v>
      </c>
      <c r="F18" s="22"/>
    </row>
    <row r="19" spans="1:6" x14ac:dyDescent="0.3">
      <c r="A19" s="236"/>
      <c r="B19" s="43" t="s">
        <v>64</v>
      </c>
      <c r="C19" s="44">
        <v>6</v>
      </c>
      <c r="D19" s="2">
        <v>115</v>
      </c>
      <c r="E19" s="2">
        <v>0.96799999999999997</v>
      </c>
      <c r="F19" s="22"/>
    </row>
    <row r="20" spans="1:6" x14ac:dyDescent="0.3">
      <c r="A20" s="236"/>
      <c r="B20" s="43" t="s">
        <v>64</v>
      </c>
      <c r="C20" s="44">
        <v>7</v>
      </c>
      <c r="D20" s="2">
        <v>13.037000000000001</v>
      </c>
      <c r="E20" s="2">
        <v>0.84199999999999997</v>
      </c>
      <c r="F20" s="22"/>
    </row>
    <row r="21" spans="1:6" x14ac:dyDescent="0.3">
      <c r="A21" s="236"/>
      <c r="B21" s="43" t="s">
        <v>64</v>
      </c>
      <c r="C21" s="44">
        <v>8</v>
      </c>
      <c r="D21" s="2">
        <v>301</v>
      </c>
      <c r="E21" s="2"/>
      <c r="F21" s="22"/>
    </row>
    <row r="22" spans="1:6" ht="17.25" customHeight="1" x14ac:dyDescent="0.3">
      <c r="A22" s="236"/>
      <c r="B22" s="43" t="s">
        <v>95</v>
      </c>
      <c r="C22" s="58">
        <v>8</v>
      </c>
      <c r="D22" s="22">
        <v>1.7907900000000001</v>
      </c>
      <c r="E22" s="22"/>
      <c r="F22" s="22"/>
    </row>
    <row r="23" spans="1:6" x14ac:dyDescent="0.3">
      <c r="A23" s="236"/>
      <c r="B23" s="43" t="s">
        <v>64</v>
      </c>
      <c r="C23" s="58">
        <v>9</v>
      </c>
      <c r="D23" s="22">
        <v>1146.3551500000001</v>
      </c>
      <c r="E23" s="22">
        <v>6.2140000000000004</v>
      </c>
      <c r="F23" s="22"/>
    </row>
    <row r="24" spans="1:6" x14ac:dyDescent="0.3">
      <c r="A24" s="236"/>
      <c r="B24" s="43" t="s">
        <v>107</v>
      </c>
      <c r="C24" s="58">
        <v>10</v>
      </c>
      <c r="D24" s="22">
        <v>17.766999999999999</v>
      </c>
      <c r="E24" s="22">
        <v>0.34300000000000003</v>
      </c>
      <c r="F24" s="22"/>
    </row>
    <row r="25" spans="1:6" x14ac:dyDescent="0.3">
      <c r="A25" s="236"/>
      <c r="B25" s="43" t="s">
        <v>64</v>
      </c>
      <c r="C25" s="58">
        <v>10</v>
      </c>
      <c r="D25" s="22">
        <v>140</v>
      </c>
      <c r="E25" s="22"/>
      <c r="F25" s="22"/>
    </row>
    <row r="26" spans="1:6" x14ac:dyDescent="0.3">
      <c r="A26" s="232">
        <v>6</v>
      </c>
      <c r="B26" s="244" t="s">
        <v>9</v>
      </c>
      <c r="C26" s="26">
        <v>8</v>
      </c>
      <c r="D26" s="2">
        <v>230.8</v>
      </c>
      <c r="E26" s="2"/>
      <c r="F26" s="22"/>
    </row>
    <row r="27" spans="1:6" x14ac:dyDescent="0.3">
      <c r="A27" s="233"/>
      <c r="B27" s="245"/>
      <c r="C27" s="26">
        <v>4</v>
      </c>
      <c r="D27" s="2">
        <v>70</v>
      </c>
      <c r="E27" s="2"/>
      <c r="F27" s="2"/>
    </row>
    <row r="28" spans="1:6" ht="16.5" customHeight="1" x14ac:dyDescent="0.3">
      <c r="A28" s="231">
        <v>7</v>
      </c>
      <c r="B28" s="14" t="s">
        <v>10</v>
      </c>
      <c r="C28" s="26"/>
      <c r="D28" s="155"/>
      <c r="E28" s="2"/>
      <c r="F28" s="2"/>
    </row>
    <row r="29" spans="1:6" ht="16.5" customHeight="1" x14ac:dyDescent="0.3">
      <c r="A29" s="232"/>
      <c r="B29" s="137" t="s">
        <v>64</v>
      </c>
      <c r="C29" s="26">
        <v>1</v>
      </c>
      <c r="D29" s="155">
        <v>4500.1559800000005</v>
      </c>
      <c r="E29" s="2">
        <v>3290.2779999999998</v>
      </c>
      <c r="F29" s="2">
        <v>1.1623600000000001</v>
      </c>
    </row>
    <row r="30" spans="1:6" ht="16.5" customHeight="1" x14ac:dyDescent="0.3">
      <c r="A30" s="232"/>
      <c r="B30" s="137" t="s">
        <v>103</v>
      </c>
      <c r="C30" s="26">
        <v>1</v>
      </c>
      <c r="D30" s="155">
        <v>250.30601999999999</v>
      </c>
      <c r="E30" s="2">
        <v>246.72800000000001</v>
      </c>
      <c r="F30" s="2"/>
    </row>
    <row r="31" spans="1:6" ht="16.5" customHeight="1" x14ac:dyDescent="0.3">
      <c r="A31" s="232"/>
      <c r="B31" s="137" t="s">
        <v>152</v>
      </c>
      <c r="C31" s="26">
        <v>1</v>
      </c>
      <c r="D31" s="155">
        <v>772.95500000000004</v>
      </c>
      <c r="E31" s="2"/>
      <c r="F31" s="2"/>
    </row>
    <row r="32" spans="1:6" ht="16.5" customHeight="1" x14ac:dyDescent="0.3">
      <c r="A32" s="232"/>
      <c r="B32" s="137" t="s">
        <v>104</v>
      </c>
      <c r="C32" s="26">
        <v>1</v>
      </c>
      <c r="D32" s="155">
        <v>270</v>
      </c>
      <c r="E32" s="2"/>
      <c r="F32" s="2"/>
    </row>
    <row r="33" spans="1:6" x14ac:dyDescent="0.3">
      <c r="A33" s="232"/>
      <c r="B33" s="137" t="s">
        <v>130</v>
      </c>
      <c r="C33" s="26">
        <v>1</v>
      </c>
      <c r="D33" s="155">
        <v>24.218399999999999</v>
      </c>
      <c r="E33" s="2"/>
      <c r="F33" s="2"/>
    </row>
    <row r="34" spans="1:6" x14ac:dyDescent="0.3">
      <c r="A34" s="232"/>
      <c r="B34" s="137" t="s">
        <v>58</v>
      </c>
      <c r="C34" s="26">
        <v>1</v>
      </c>
      <c r="D34" s="155">
        <v>1.61</v>
      </c>
      <c r="E34" s="2"/>
      <c r="F34" s="2"/>
    </row>
    <row r="35" spans="1:6" ht="18" customHeight="1" x14ac:dyDescent="0.3">
      <c r="A35" s="232"/>
      <c r="B35" s="137" t="s">
        <v>79</v>
      </c>
      <c r="C35" s="26">
        <v>1</v>
      </c>
      <c r="D35" s="155">
        <v>0.17365</v>
      </c>
      <c r="E35" s="2"/>
      <c r="F35" s="2"/>
    </row>
    <row r="36" spans="1:6" ht="18.75" customHeight="1" x14ac:dyDescent="0.3">
      <c r="A36" s="232"/>
      <c r="B36" s="137" t="s">
        <v>131</v>
      </c>
      <c r="C36" s="26">
        <v>4</v>
      </c>
      <c r="D36" s="155">
        <v>19.80547</v>
      </c>
      <c r="E36" s="2"/>
      <c r="F36" s="2"/>
    </row>
    <row r="37" spans="1:6" ht="18.75" customHeight="1" x14ac:dyDescent="0.3">
      <c r="A37" s="232"/>
      <c r="B37" s="137" t="s">
        <v>132</v>
      </c>
      <c r="C37" s="26">
        <v>4</v>
      </c>
      <c r="D37" s="155">
        <v>8</v>
      </c>
      <c r="E37" s="2"/>
      <c r="F37" s="2"/>
    </row>
    <row r="38" spans="1:6" ht="33.75" customHeight="1" x14ac:dyDescent="0.3">
      <c r="A38" s="232"/>
      <c r="B38" s="137" t="s">
        <v>133</v>
      </c>
      <c r="C38" s="26">
        <v>1</v>
      </c>
      <c r="D38" s="155">
        <v>0.5</v>
      </c>
      <c r="E38" s="155">
        <v>0.49</v>
      </c>
      <c r="F38" s="2"/>
    </row>
    <row r="39" spans="1:6" ht="21" customHeight="1" x14ac:dyDescent="0.3">
      <c r="A39" s="232"/>
      <c r="B39" s="137" t="s">
        <v>134</v>
      </c>
      <c r="C39" s="26">
        <v>1</v>
      </c>
      <c r="D39" s="155">
        <v>25.4</v>
      </c>
      <c r="E39" s="155">
        <v>25.036999999999999</v>
      </c>
      <c r="F39" s="2"/>
    </row>
    <row r="40" spans="1:6" ht="36" customHeight="1" x14ac:dyDescent="0.3">
      <c r="A40" s="232"/>
      <c r="B40" s="137" t="s">
        <v>135</v>
      </c>
      <c r="C40" s="26">
        <v>1</v>
      </c>
      <c r="D40" s="155">
        <v>8</v>
      </c>
      <c r="E40" s="155">
        <v>7.8860000000000001</v>
      </c>
      <c r="F40" s="2"/>
    </row>
    <row r="41" spans="1:6" ht="17.25" customHeight="1" x14ac:dyDescent="0.3">
      <c r="A41" s="232"/>
      <c r="B41" s="137" t="s">
        <v>136</v>
      </c>
      <c r="C41" s="26">
        <v>1</v>
      </c>
      <c r="D41" s="155">
        <v>16.8</v>
      </c>
      <c r="E41" s="155">
        <v>14.7</v>
      </c>
      <c r="F41" s="2"/>
    </row>
    <row r="42" spans="1:6" ht="17.25" customHeight="1" x14ac:dyDescent="0.3">
      <c r="A42" s="232"/>
      <c r="B42" s="137" t="s">
        <v>137</v>
      </c>
      <c r="C42" s="26">
        <v>1</v>
      </c>
      <c r="D42" s="155">
        <v>5.8</v>
      </c>
      <c r="E42" s="155">
        <v>5.7169999999999996</v>
      </c>
      <c r="F42" s="2"/>
    </row>
    <row r="43" spans="1:6" ht="16.5" customHeight="1" x14ac:dyDescent="0.3">
      <c r="A43" s="232"/>
      <c r="B43" s="137" t="s">
        <v>138</v>
      </c>
      <c r="C43" s="26">
        <v>1</v>
      </c>
      <c r="D43" s="155">
        <v>2.8</v>
      </c>
      <c r="E43" s="155">
        <v>2.76</v>
      </c>
      <c r="F43" s="2"/>
    </row>
    <row r="44" spans="1:6" ht="31.2" x14ac:dyDescent="0.3">
      <c r="A44" s="232"/>
      <c r="B44" s="137" t="s">
        <v>139</v>
      </c>
      <c r="C44" s="26">
        <v>1</v>
      </c>
      <c r="D44" s="155">
        <v>0.1</v>
      </c>
      <c r="E44" s="155">
        <v>9.9000000000000005E-2</v>
      </c>
      <c r="F44" s="2"/>
    </row>
    <row r="45" spans="1:6" x14ac:dyDescent="0.3">
      <c r="A45" s="232"/>
      <c r="B45" s="137" t="s">
        <v>140</v>
      </c>
      <c r="C45" s="26">
        <v>1</v>
      </c>
      <c r="D45" s="155">
        <v>43.896000000000001</v>
      </c>
      <c r="E45" s="155">
        <v>43.268999999999998</v>
      </c>
      <c r="F45" s="2"/>
    </row>
    <row r="46" spans="1:6" ht="17.25" customHeight="1" x14ac:dyDescent="0.3">
      <c r="A46" s="232"/>
      <c r="B46" s="137" t="s">
        <v>141</v>
      </c>
      <c r="C46" s="26">
        <v>2</v>
      </c>
      <c r="D46" s="155">
        <v>40.700000000000003</v>
      </c>
      <c r="E46" s="155">
        <v>17.899999999999999</v>
      </c>
      <c r="F46" s="2"/>
    </row>
    <row r="47" spans="1:6" ht="31.5" customHeight="1" x14ac:dyDescent="0.3">
      <c r="A47" s="232"/>
      <c r="B47" s="137" t="s">
        <v>142</v>
      </c>
      <c r="C47" s="26">
        <v>2</v>
      </c>
      <c r="D47" s="155">
        <v>16.5</v>
      </c>
      <c r="E47" s="155">
        <v>14.5</v>
      </c>
      <c r="F47" s="2"/>
    </row>
    <row r="48" spans="1:6" ht="16.5" customHeight="1" x14ac:dyDescent="0.3">
      <c r="A48" s="232"/>
      <c r="B48" s="43" t="s">
        <v>56</v>
      </c>
      <c r="C48" s="24">
        <v>4</v>
      </c>
      <c r="D48" s="155">
        <v>286.39999999999998</v>
      </c>
      <c r="E48" s="155">
        <v>273.39999999999998</v>
      </c>
      <c r="F48" s="22"/>
    </row>
    <row r="49" spans="1:6" ht="19.5" customHeight="1" x14ac:dyDescent="0.3">
      <c r="A49" s="232"/>
      <c r="B49" s="43" t="s">
        <v>143</v>
      </c>
      <c r="C49" s="24">
        <v>4</v>
      </c>
      <c r="D49" s="155">
        <v>10.112</v>
      </c>
      <c r="E49" s="155">
        <v>6.2679999999999998</v>
      </c>
      <c r="F49" s="22"/>
    </row>
    <row r="50" spans="1:6" x14ac:dyDescent="0.3">
      <c r="A50" s="232"/>
      <c r="B50" s="137" t="s">
        <v>64</v>
      </c>
      <c r="C50" s="26">
        <v>4</v>
      </c>
      <c r="D50" s="155">
        <v>424.15280000000001</v>
      </c>
      <c r="E50" s="155">
        <v>86.566999999999993</v>
      </c>
      <c r="F50" s="2"/>
    </row>
    <row r="51" spans="1:6" x14ac:dyDescent="0.3">
      <c r="A51" s="232"/>
      <c r="B51" s="137" t="s">
        <v>64</v>
      </c>
      <c r="C51" s="26">
        <v>8</v>
      </c>
      <c r="D51" s="155">
        <v>92.772000000000006</v>
      </c>
      <c r="E51" s="155">
        <v>89.76</v>
      </c>
      <c r="F51" s="2"/>
    </row>
    <row r="52" spans="1:6" x14ac:dyDescent="0.3">
      <c r="A52" s="232"/>
      <c r="B52" s="137" t="s">
        <v>64</v>
      </c>
      <c r="C52" s="26">
        <v>9</v>
      </c>
      <c r="D52" s="155">
        <v>150.28399999999999</v>
      </c>
      <c r="E52" s="155">
        <v>146.08000000000001</v>
      </c>
      <c r="F52" s="2"/>
    </row>
    <row r="53" spans="1:6" x14ac:dyDescent="0.3">
      <c r="A53" s="232"/>
      <c r="B53" s="137" t="s">
        <v>64</v>
      </c>
      <c r="C53" s="26">
        <v>10</v>
      </c>
      <c r="D53" s="158">
        <v>231.102</v>
      </c>
      <c r="E53" s="158">
        <v>190.52699999999999</v>
      </c>
      <c r="F53" s="2"/>
    </row>
    <row r="54" spans="1:6" ht="35.25" customHeight="1" x14ac:dyDescent="0.3">
      <c r="A54" s="232"/>
      <c r="B54" s="43" t="s">
        <v>144</v>
      </c>
      <c r="C54" s="24">
        <v>10</v>
      </c>
      <c r="D54" s="155">
        <v>0.115</v>
      </c>
      <c r="E54" s="155">
        <v>0.113</v>
      </c>
      <c r="F54" s="22"/>
    </row>
    <row r="55" spans="1:6" ht="31.2" x14ac:dyDescent="0.3">
      <c r="A55" s="232"/>
      <c r="B55" s="137" t="s">
        <v>145</v>
      </c>
      <c r="C55" s="26">
        <v>10</v>
      </c>
      <c r="D55" s="155">
        <v>7.47</v>
      </c>
      <c r="E55" s="155">
        <v>7.3639999999999999</v>
      </c>
      <c r="F55" s="2"/>
    </row>
    <row r="56" spans="1:6" ht="15.75" customHeight="1" x14ac:dyDescent="0.3">
      <c r="A56" s="232"/>
      <c r="B56" s="137" t="s">
        <v>147</v>
      </c>
      <c r="C56" s="26">
        <v>10</v>
      </c>
      <c r="D56" s="155">
        <v>28.5</v>
      </c>
      <c r="E56" s="155">
        <v>28.093</v>
      </c>
      <c r="F56" s="2"/>
    </row>
    <row r="57" spans="1:6" ht="15.75" customHeight="1" x14ac:dyDescent="0.3">
      <c r="A57" s="233"/>
      <c r="B57" s="137" t="s">
        <v>146</v>
      </c>
      <c r="C57" s="30">
        <v>10</v>
      </c>
      <c r="D57" s="155">
        <v>53.47</v>
      </c>
      <c r="E57" s="155">
        <v>22.416</v>
      </c>
      <c r="F57" s="2"/>
    </row>
    <row r="58" spans="1:6" ht="15.75" customHeight="1" x14ac:dyDescent="0.3">
      <c r="A58" s="231">
        <v>12</v>
      </c>
      <c r="B58" s="166" t="s">
        <v>57</v>
      </c>
      <c r="C58" s="148"/>
      <c r="D58" s="155"/>
      <c r="E58" s="147"/>
      <c r="F58" s="147"/>
    </row>
    <row r="59" spans="1:6" ht="15.75" customHeight="1" x14ac:dyDescent="0.3">
      <c r="A59" s="232"/>
      <c r="B59" s="43" t="s">
        <v>64</v>
      </c>
      <c r="C59" s="150">
        <v>1</v>
      </c>
      <c r="D59" s="155">
        <v>40</v>
      </c>
      <c r="E59" s="147"/>
      <c r="F59" s="147"/>
    </row>
    <row r="60" spans="1:6" ht="15.75" customHeight="1" x14ac:dyDescent="0.3">
      <c r="A60" s="232"/>
      <c r="B60" s="17" t="s">
        <v>148</v>
      </c>
      <c r="C60" s="150">
        <v>4</v>
      </c>
      <c r="D60" s="155">
        <v>321.2</v>
      </c>
      <c r="E60" s="147"/>
      <c r="F60" s="136"/>
    </row>
    <row r="61" spans="1:6" ht="15.75" customHeight="1" x14ac:dyDescent="0.3">
      <c r="A61" s="232"/>
      <c r="B61" s="43" t="s">
        <v>149</v>
      </c>
      <c r="C61" s="150">
        <v>4</v>
      </c>
      <c r="D61" s="155">
        <v>70</v>
      </c>
      <c r="E61" s="151"/>
      <c r="F61" s="152"/>
    </row>
    <row r="62" spans="1:6" ht="15.75" customHeight="1" x14ac:dyDescent="0.3">
      <c r="A62" s="232"/>
      <c r="B62" s="31" t="s">
        <v>150</v>
      </c>
      <c r="C62" s="150">
        <v>4</v>
      </c>
      <c r="D62" s="145"/>
      <c r="E62" s="164"/>
      <c r="F62" s="165"/>
    </row>
    <row r="63" spans="1:6" ht="15.75" customHeight="1" x14ac:dyDescent="0.3">
      <c r="A63" s="232"/>
      <c r="B63" s="43" t="s">
        <v>64</v>
      </c>
      <c r="C63" s="150">
        <v>4</v>
      </c>
      <c r="D63" s="155">
        <v>1778.4142199999999</v>
      </c>
      <c r="E63" s="136"/>
      <c r="F63" s="149"/>
    </row>
    <row r="64" spans="1:6" ht="19.5" customHeight="1" x14ac:dyDescent="0.3">
      <c r="A64" s="232"/>
      <c r="B64" s="43" t="s">
        <v>151</v>
      </c>
      <c r="C64" s="26">
        <v>4</v>
      </c>
      <c r="D64" s="155">
        <v>18.206230000000001</v>
      </c>
      <c r="E64" s="136"/>
      <c r="F64" s="149"/>
    </row>
    <row r="65" spans="1:6" x14ac:dyDescent="0.3">
      <c r="A65" s="232"/>
      <c r="B65" s="17" t="s">
        <v>64</v>
      </c>
      <c r="C65" s="150">
        <v>5</v>
      </c>
      <c r="D65" s="155">
        <v>2829.75578</v>
      </c>
      <c r="E65" s="153">
        <v>1433.88</v>
      </c>
      <c r="F65" s="153">
        <v>1.27627</v>
      </c>
    </row>
    <row r="66" spans="1:6" x14ac:dyDescent="0.3">
      <c r="A66" s="232"/>
      <c r="B66" s="17" t="s">
        <v>64</v>
      </c>
      <c r="C66" s="154">
        <v>6</v>
      </c>
      <c r="D66" s="155">
        <v>25.1</v>
      </c>
      <c r="E66" s="136"/>
      <c r="F66" s="147"/>
    </row>
    <row r="67" spans="1:6" x14ac:dyDescent="0.3">
      <c r="A67" s="232"/>
      <c r="B67" s="43" t="s">
        <v>79</v>
      </c>
      <c r="C67" s="150">
        <v>5</v>
      </c>
      <c r="D67" s="155">
        <v>1.40022</v>
      </c>
      <c r="E67" s="136"/>
      <c r="F67" s="147"/>
    </row>
    <row r="68" spans="1:6" ht="17.25" customHeight="1" x14ac:dyDescent="0.3">
      <c r="A68" s="232"/>
      <c r="B68" s="242" t="s">
        <v>84</v>
      </c>
      <c r="C68" s="150">
        <v>5</v>
      </c>
      <c r="D68" s="207">
        <v>82.8</v>
      </c>
      <c r="E68" s="136"/>
      <c r="F68" s="153"/>
    </row>
    <row r="69" spans="1:6" ht="16.5" customHeight="1" x14ac:dyDescent="0.3">
      <c r="A69" s="232"/>
      <c r="B69" s="243"/>
      <c r="C69" s="150">
        <v>7</v>
      </c>
      <c r="D69" s="207">
        <v>12.2</v>
      </c>
      <c r="E69" s="136"/>
      <c r="F69" s="149"/>
    </row>
    <row r="70" spans="1:6" ht="16.5" customHeight="1" x14ac:dyDescent="0.3">
      <c r="A70" s="232"/>
      <c r="B70" s="242" t="s">
        <v>83</v>
      </c>
      <c r="C70" s="150">
        <v>5</v>
      </c>
      <c r="D70" s="207">
        <v>21.046050000000001</v>
      </c>
      <c r="E70" s="136"/>
      <c r="F70" s="149"/>
    </row>
    <row r="71" spans="1:6" ht="16.5" customHeight="1" x14ac:dyDescent="0.3">
      <c r="A71" s="232"/>
      <c r="B71" s="243"/>
      <c r="C71" s="150">
        <v>7</v>
      </c>
      <c r="D71" s="207">
        <v>13.587999999999999</v>
      </c>
      <c r="E71" s="136"/>
      <c r="F71" s="149"/>
    </row>
    <row r="72" spans="1:6" x14ac:dyDescent="0.3">
      <c r="A72" s="233"/>
      <c r="B72" s="17" t="s">
        <v>64</v>
      </c>
      <c r="C72" s="150">
        <v>9</v>
      </c>
      <c r="D72" s="207">
        <v>146</v>
      </c>
      <c r="E72" s="136"/>
      <c r="F72" s="149"/>
    </row>
    <row r="73" spans="1:6" x14ac:dyDescent="0.3">
      <c r="A73" s="226"/>
      <c r="B73" s="48" t="s">
        <v>13</v>
      </c>
      <c r="C73" s="24"/>
      <c r="D73" s="221"/>
      <c r="E73" s="22"/>
      <c r="F73" s="18"/>
    </row>
    <row r="74" spans="1:6" ht="15.75" customHeight="1" x14ac:dyDescent="0.3">
      <c r="A74" s="227"/>
      <c r="B74" s="43" t="s">
        <v>111</v>
      </c>
      <c r="C74" s="24">
        <v>3</v>
      </c>
      <c r="D74" s="22">
        <v>1445</v>
      </c>
      <c r="E74" s="22"/>
      <c r="F74" s="18"/>
    </row>
    <row r="75" spans="1:6" ht="15.75" customHeight="1" x14ac:dyDescent="0.3">
      <c r="A75" s="227"/>
      <c r="B75" s="17" t="s">
        <v>64</v>
      </c>
      <c r="C75" s="26">
        <v>3</v>
      </c>
      <c r="D75" s="2">
        <v>0.3</v>
      </c>
      <c r="E75" s="2"/>
      <c r="F75" s="4"/>
    </row>
    <row r="76" spans="1:6" ht="32.25" customHeight="1" x14ac:dyDescent="0.3">
      <c r="A76" s="227"/>
      <c r="B76" s="43" t="s">
        <v>112</v>
      </c>
      <c r="C76" s="26">
        <v>10</v>
      </c>
      <c r="D76" s="2">
        <v>2.8849999999999998</v>
      </c>
      <c r="E76" s="2"/>
      <c r="F76" s="4"/>
    </row>
    <row r="77" spans="1:6" ht="18" customHeight="1" x14ac:dyDescent="0.3">
      <c r="A77" s="227"/>
      <c r="B77" s="38" t="s">
        <v>59</v>
      </c>
      <c r="C77" s="5">
        <v>10</v>
      </c>
      <c r="D77" s="22">
        <v>97.296000000000006</v>
      </c>
      <c r="E77" s="18">
        <v>2.71</v>
      </c>
      <c r="F77" s="18"/>
    </row>
    <row r="78" spans="1:6" ht="16.5" customHeight="1" x14ac:dyDescent="0.3">
      <c r="A78" s="227"/>
      <c r="B78" s="43" t="s">
        <v>113</v>
      </c>
      <c r="C78" s="26">
        <v>10</v>
      </c>
      <c r="D78" s="155">
        <v>249.43</v>
      </c>
      <c r="E78" s="22"/>
      <c r="F78" s="18"/>
    </row>
    <row r="79" spans="1:6" ht="16.5" customHeight="1" x14ac:dyDescent="0.3">
      <c r="A79" s="227"/>
      <c r="B79" s="43" t="s">
        <v>114</v>
      </c>
      <c r="C79" s="26">
        <v>10</v>
      </c>
      <c r="D79" s="155">
        <v>882.7</v>
      </c>
      <c r="E79" s="22"/>
      <c r="F79" s="18"/>
    </row>
    <row r="80" spans="1:6" ht="29.25" customHeight="1" x14ac:dyDescent="0.3">
      <c r="A80" s="227"/>
      <c r="B80" s="43" t="s">
        <v>115</v>
      </c>
      <c r="C80" s="26">
        <v>7</v>
      </c>
      <c r="D80" s="2">
        <v>3.2</v>
      </c>
      <c r="E80" s="2">
        <v>3.17</v>
      </c>
      <c r="F80" s="4"/>
    </row>
    <row r="81" spans="1:7" ht="15" customHeight="1" x14ac:dyDescent="0.3">
      <c r="A81" s="227"/>
      <c r="B81" s="43" t="s">
        <v>116</v>
      </c>
      <c r="C81" s="26">
        <v>10</v>
      </c>
      <c r="D81" s="2">
        <v>58.73</v>
      </c>
      <c r="E81" s="2">
        <v>57.482999999999997</v>
      </c>
      <c r="F81" s="4"/>
    </row>
    <row r="82" spans="1:7" ht="17.25" customHeight="1" x14ac:dyDescent="0.3">
      <c r="A82" s="227"/>
      <c r="B82" s="43" t="s">
        <v>117</v>
      </c>
      <c r="C82" s="26">
        <v>10</v>
      </c>
      <c r="D82" s="155">
        <v>58.73</v>
      </c>
      <c r="E82" s="155">
        <v>57.482999999999997</v>
      </c>
      <c r="F82" s="18"/>
      <c r="G82" s="210"/>
    </row>
    <row r="83" spans="1:7" ht="19.5" customHeight="1" x14ac:dyDescent="0.3">
      <c r="A83" s="227"/>
      <c r="B83" s="43" t="s">
        <v>79</v>
      </c>
      <c r="C83" s="26">
        <v>6</v>
      </c>
      <c r="D83" s="2">
        <v>41.618810000000003</v>
      </c>
      <c r="E83" s="2"/>
      <c r="F83" s="4">
        <v>1.8600000000000001E-3</v>
      </c>
    </row>
    <row r="84" spans="1:7" x14ac:dyDescent="0.3">
      <c r="A84" s="227"/>
      <c r="B84" s="38" t="s">
        <v>58</v>
      </c>
      <c r="C84" s="24">
        <v>6</v>
      </c>
      <c r="D84" s="22">
        <v>85.75</v>
      </c>
      <c r="E84" s="18"/>
      <c r="F84" s="18">
        <v>0.11484</v>
      </c>
    </row>
    <row r="85" spans="1:7" x14ac:dyDescent="0.3">
      <c r="A85" s="227"/>
      <c r="B85" s="38" t="s">
        <v>64</v>
      </c>
      <c r="C85" s="39">
        <v>8</v>
      </c>
      <c r="D85" s="155">
        <v>2</v>
      </c>
      <c r="E85" s="207"/>
      <c r="F85" s="159"/>
    </row>
    <row r="86" spans="1:7" ht="17.25" customHeight="1" x14ac:dyDescent="0.3">
      <c r="A86" s="227"/>
      <c r="B86" s="38" t="s">
        <v>118</v>
      </c>
      <c r="C86" s="39">
        <v>10</v>
      </c>
      <c r="D86" s="155">
        <v>205.6</v>
      </c>
      <c r="E86" s="136">
        <v>3.94</v>
      </c>
      <c r="F86" s="146"/>
    </row>
    <row r="87" spans="1:7" ht="34.5" customHeight="1" x14ac:dyDescent="0.3">
      <c r="A87" s="227"/>
      <c r="B87" s="38" t="s">
        <v>119</v>
      </c>
      <c r="C87" s="39">
        <v>10</v>
      </c>
      <c r="D87" s="155">
        <v>25.001000000000001</v>
      </c>
      <c r="E87" s="155"/>
      <c r="F87" s="155"/>
    </row>
    <row r="88" spans="1:7" ht="15.75" customHeight="1" x14ac:dyDescent="0.3">
      <c r="A88" s="227"/>
      <c r="B88" s="38" t="s">
        <v>120</v>
      </c>
      <c r="C88" s="39">
        <v>10</v>
      </c>
      <c r="D88" s="155">
        <v>122.65600000000001</v>
      </c>
      <c r="E88" s="155">
        <v>2.37</v>
      </c>
      <c r="F88" s="155"/>
    </row>
    <row r="89" spans="1:7" ht="15.75" customHeight="1" x14ac:dyDescent="0.3">
      <c r="A89" s="227"/>
      <c r="B89" s="38" t="s">
        <v>121</v>
      </c>
      <c r="C89" s="39">
        <v>10</v>
      </c>
      <c r="D89" s="155">
        <v>49.615000000000002</v>
      </c>
      <c r="E89" s="155">
        <v>48.905999999999999</v>
      </c>
      <c r="F89" s="155"/>
    </row>
    <row r="90" spans="1:7" ht="19.5" customHeight="1" x14ac:dyDescent="0.3">
      <c r="A90" s="227"/>
      <c r="B90" s="38" t="s">
        <v>64</v>
      </c>
      <c r="C90" s="41">
        <v>10</v>
      </c>
      <c r="D90" s="158">
        <v>4733.366</v>
      </c>
      <c r="E90" s="159">
        <v>204.34399999999999</v>
      </c>
      <c r="F90" s="159">
        <v>297.49851999999998</v>
      </c>
    </row>
    <row r="91" spans="1:7" x14ac:dyDescent="0.3">
      <c r="A91" s="227"/>
      <c r="B91" s="38" t="s">
        <v>122</v>
      </c>
      <c r="C91" s="41">
        <v>10</v>
      </c>
      <c r="D91" s="158">
        <v>724.49300000000005</v>
      </c>
      <c r="E91" s="160"/>
      <c r="F91" s="160"/>
    </row>
    <row r="92" spans="1:7" ht="31.5" customHeight="1" x14ac:dyDescent="0.3">
      <c r="A92" s="227"/>
      <c r="B92" s="38" t="s">
        <v>123</v>
      </c>
      <c r="C92" s="41">
        <v>10</v>
      </c>
      <c r="D92" s="158">
        <v>135.458</v>
      </c>
      <c r="E92" s="160">
        <v>3.8889999999999998</v>
      </c>
      <c r="F92" s="160"/>
    </row>
    <row r="93" spans="1:7" ht="45.75" customHeight="1" x14ac:dyDescent="0.3">
      <c r="A93" s="227"/>
      <c r="B93" s="17" t="s">
        <v>91</v>
      </c>
      <c r="C93" s="41">
        <v>10</v>
      </c>
      <c r="D93" s="158">
        <v>5.3796900000000001</v>
      </c>
      <c r="E93" s="160">
        <v>0.10394</v>
      </c>
      <c r="F93" s="160"/>
    </row>
    <row r="94" spans="1:7" ht="17.25" customHeight="1" x14ac:dyDescent="0.3">
      <c r="A94" s="227"/>
      <c r="B94" s="17" t="s">
        <v>110</v>
      </c>
      <c r="C94" s="41">
        <v>10</v>
      </c>
      <c r="D94" s="155">
        <v>34.403950000000002</v>
      </c>
      <c r="E94" s="160">
        <v>1.3232299999999999</v>
      </c>
      <c r="F94" s="160"/>
    </row>
    <row r="95" spans="1:7" x14ac:dyDescent="0.3">
      <c r="A95" s="227"/>
      <c r="B95" s="38" t="s">
        <v>124</v>
      </c>
      <c r="C95" s="5">
        <v>10</v>
      </c>
      <c r="D95" s="155">
        <v>97.81</v>
      </c>
      <c r="E95" s="159"/>
      <c r="F95" s="160"/>
    </row>
    <row r="96" spans="1:7" x14ac:dyDescent="0.3">
      <c r="A96" s="227"/>
      <c r="B96" s="38" t="s">
        <v>96</v>
      </c>
      <c r="C96" s="5">
        <v>10</v>
      </c>
      <c r="D96" s="155">
        <v>1.17916</v>
      </c>
      <c r="E96" s="181"/>
      <c r="F96" s="160"/>
    </row>
    <row r="97" spans="1:6" ht="16.2" thickBot="1" x14ac:dyDescent="0.35">
      <c r="A97" s="227"/>
      <c r="B97" s="43" t="s">
        <v>95</v>
      </c>
      <c r="C97" s="5">
        <v>10</v>
      </c>
      <c r="D97" s="155">
        <v>5.3717300000000003</v>
      </c>
      <c r="E97" s="160"/>
      <c r="F97" s="160"/>
    </row>
    <row r="98" spans="1:6" ht="18.75" customHeight="1" thickBot="1" x14ac:dyDescent="0.35">
      <c r="A98" s="256" t="s">
        <v>14</v>
      </c>
      <c r="B98" s="257"/>
      <c r="C98" s="223"/>
      <c r="D98" s="190">
        <f>SUM(D10:D97)</f>
        <v>25266.846819999992</v>
      </c>
      <c r="E98" s="45">
        <f>SUM(E10:E97)</f>
        <v>6352.4233899999999</v>
      </c>
      <c r="F98" s="46">
        <f>SUM(F9:F97)</f>
        <v>300.63880999999998</v>
      </c>
    </row>
    <row r="99" spans="1:6" x14ac:dyDescent="0.3">
      <c r="A99" s="12"/>
      <c r="B99" s="33"/>
      <c r="C99" s="13"/>
      <c r="D99" s="14"/>
      <c r="E99" s="15"/>
      <c r="F99" s="4"/>
    </row>
    <row r="100" spans="1:6" ht="16.2" x14ac:dyDescent="0.35">
      <c r="A100" s="47"/>
      <c r="B100" s="169" t="s">
        <v>15</v>
      </c>
      <c r="C100" s="47"/>
      <c r="D100" s="23">
        <f>SUM(D101+D102+D103+D104)</f>
        <v>795.45800000000008</v>
      </c>
      <c r="E100" s="23">
        <f>SUM(E101+E102+E103+E104)</f>
        <v>4.4950000000000001</v>
      </c>
      <c r="F100" s="22"/>
    </row>
    <row r="101" spans="1:6" ht="15.75" customHeight="1" x14ac:dyDescent="0.3">
      <c r="A101" s="226">
        <v>1</v>
      </c>
      <c r="B101" s="168" t="s">
        <v>7</v>
      </c>
      <c r="C101" s="1">
        <v>8</v>
      </c>
      <c r="D101" s="155">
        <v>23.23</v>
      </c>
      <c r="E101" s="155"/>
      <c r="F101" s="145"/>
    </row>
    <row r="102" spans="1:6" ht="17.25" customHeight="1" x14ac:dyDescent="0.3">
      <c r="A102" s="227"/>
      <c r="B102" s="43" t="s">
        <v>50</v>
      </c>
      <c r="C102" s="1">
        <v>9</v>
      </c>
      <c r="D102" s="155">
        <v>121.2</v>
      </c>
      <c r="E102" s="2">
        <v>4.4950000000000001</v>
      </c>
      <c r="F102" s="145"/>
    </row>
    <row r="103" spans="1:6" ht="15.75" customHeight="1" x14ac:dyDescent="0.3">
      <c r="A103" s="227"/>
      <c r="B103" s="43" t="s">
        <v>55</v>
      </c>
      <c r="C103" s="1">
        <v>9</v>
      </c>
      <c r="D103" s="155">
        <v>214.72800000000001</v>
      </c>
      <c r="E103" s="155"/>
      <c r="F103" s="145"/>
    </row>
    <row r="104" spans="1:6" ht="15.75" customHeight="1" x14ac:dyDescent="0.3">
      <c r="A104" s="230"/>
      <c r="B104" s="16" t="s">
        <v>64</v>
      </c>
      <c r="C104" s="1">
        <v>9</v>
      </c>
      <c r="D104" s="155">
        <v>436.3</v>
      </c>
      <c r="E104" s="155"/>
      <c r="F104" s="155"/>
    </row>
    <row r="105" spans="1:6" ht="17.25" customHeight="1" x14ac:dyDescent="0.3">
      <c r="A105" s="226">
        <v>4</v>
      </c>
      <c r="B105" s="90" t="s">
        <v>8</v>
      </c>
      <c r="C105" s="1"/>
      <c r="D105" s="2"/>
      <c r="E105" s="2"/>
      <c r="F105" s="2"/>
    </row>
    <row r="106" spans="1:6" x14ac:dyDescent="0.3">
      <c r="A106" s="227"/>
      <c r="B106" s="16" t="s">
        <v>64</v>
      </c>
      <c r="C106" s="1">
        <v>1</v>
      </c>
      <c r="D106" s="2">
        <v>280.43799999999999</v>
      </c>
      <c r="E106" s="2"/>
      <c r="F106" s="2">
        <v>0.28798000000000001</v>
      </c>
    </row>
    <row r="107" spans="1:6" x14ac:dyDescent="0.3">
      <c r="A107" s="227"/>
      <c r="B107" s="16" t="s">
        <v>64</v>
      </c>
      <c r="C107" s="1">
        <v>4</v>
      </c>
      <c r="D107" s="2">
        <v>229.47367</v>
      </c>
      <c r="E107" s="2"/>
      <c r="F107" s="2">
        <v>0.29698000000000002</v>
      </c>
    </row>
    <row r="108" spans="1:6" x14ac:dyDescent="0.3">
      <c r="A108" s="227"/>
      <c r="B108" s="16" t="s">
        <v>85</v>
      </c>
      <c r="C108" s="1">
        <v>4</v>
      </c>
      <c r="D108" s="155">
        <v>9.6902799999999996</v>
      </c>
      <c r="E108" s="155">
        <v>1.97E-3</v>
      </c>
      <c r="F108" s="2"/>
    </row>
    <row r="109" spans="1:6" ht="17.25" customHeight="1" x14ac:dyDescent="0.3">
      <c r="A109" s="227"/>
      <c r="B109" s="16" t="s">
        <v>98</v>
      </c>
      <c r="C109" s="1">
        <v>4</v>
      </c>
      <c r="D109" s="155">
        <v>170.28577000000001</v>
      </c>
      <c r="E109" s="2">
        <v>5.2500000000000003E-3</v>
      </c>
      <c r="F109" s="22"/>
    </row>
    <row r="110" spans="1:6" x14ac:dyDescent="0.3">
      <c r="A110" s="227"/>
      <c r="B110" s="16" t="s">
        <v>64</v>
      </c>
      <c r="C110" s="1">
        <v>6</v>
      </c>
      <c r="D110" s="2">
        <v>115</v>
      </c>
      <c r="E110" s="2">
        <v>0.96799999999999997</v>
      </c>
      <c r="F110" s="23"/>
    </row>
    <row r="111" spans="1:6" x14ac:dyDescent="0.3">
      <c r="A111" s="227"/>
      <c r="B111" s="16" t="s">
        <v>64</v>
      </c>
      <c r="C111" s="1">
        <v>7</v>
      </c>
      <c r="D111" s="2">
        <v>13.037000000000001</v>
      </c>
      <c r="E111" s="2">
        <v>0.84199999999999997</v>
      </c>
      <c r="F111" s="23"/>
    </row>
    <row r="112" spans="1:6" x14ac:dyDescent="0.3">
      <c r="A112" s="227"/>
      <c r="B112" s="16" t="s">
        <v>64</v>
      </c>
      <c r="C112" s="1">
        <v>8</v>
      </c>
      <c r="D112" s="2">
        <v>301</v>
      </c>
      <c r="E112" s="2"/>
      <c r="F112" s="22"/>
    </row>
    <row r="113" spans="1:6" ht="17.25" customHeight="1" x14ac:dyDescent="0.3">
      <c r="A113" s="227"/>
      <c r="B113" s="43" t="s">
        <v>99</v>
      </c>
      <c r="C113" s="1">
        <v>8</v>
      </c>
      <c r="D113" s="22">
        <v>1.7907900000000001</v>
      </c>
      <c r="E113" s="2"/>
      <c r="F113" s="22"/>
    </row>
    <row r="114" spans="1:6" x14ac:dyDescent="0.3">
      <c r="A114" s="227"/>
      <c r="B114" s="16" t="s">
        <v>64</v>
      </c>
      <c r="C114" s="1">
        <v>9</v>
      </c>
      <c r="D114" s="2">
        <v>1146.3551500000001</v>
      </c>
      <c r="E114" s="2">
        <v>6.2140000000000004</v>
      </c>
      <c r="F114" s="22"/>
    </row>
    <row r="115" spans="1:6" x14ac:dyDescent="0.3">
      <c r="A115" s="227"/>
      <c r="B115" s="16" t="s">
        <v>64</v>
      </c>
      <c r="C115" s="1">
        <v>10</v>
      </c>
      <c r="D115" s="2">
        <v>140</v>
      </c>
      <c r="E115" s="2"/>
      <c r="F115" s="22"/>
    </row>
    <row r="116" spans="1:6" x14ac:dyDescent="0.3">
      <c r="A116" s="214"/>
      <c r="B116" s="16" t="s">
        <v>107</v>
      </c>
      <c r="C116" s="44">
        <v>10</v>
      </c>
      <c r="D116" s="2">
        <v>17.766999999999999</v>
      </c>
      <c r="E116" s="2">
        <v>0.34300000000000003</v>
      </c>
      <c r="F116" s="2"/>
    </row>
    <row r="117" spans="1:6" x14ac:dyDescent="0.3">
      <c r="A117" s="226">
        <v>6</v>
      </c>
      <c r="B117" s="258" t="s">
        <v>9</v>
      </c>
      <c r="C117" s="44">
        <v>8</v>
      </c>
      <c r="D117" s="2">
        <v>230.8</v>
      </c>
      <c r="E117" s="2"/>
      <c r="F117" s="2"/>
    </row>
    <row r="118" spans="1:6" x14ac:dyDescent="0.3">
      <c r="A118" s="230"/>
      <c r="B118" s="245"/>
      <c r="C118" s="44">
        <v>4</v>
      </c>
      <c r="D118" s="2">
        <v>70</v>
      </c>
      <c r="E118" s="2"/>
      <c r="F118" s="2"/>
    </row>
    <row r="119" spans="1:6" s="156" customFormat="1" ht="17.25" customHeight="1" x14ac:dyDescent="0.3">
      <c r="A119" s="259">
        <v>7</v>
      </c>
      <c r="B119" s="167" t="s">
        <v>10</v>
      </c>
      <c r="C119" s="150"/>
      <c r="D119" s="155"/>
      <c r="E119" s="155"/>
      <c r="F119" s="155"/>
    </row>
    <row r="120" spans="1:6" s="156" customFormat="1" ht="17.25" customHeight="1" x14ac:dyDescent="0.3">
      <c r="A120" s="260"/>
      <c r="B120" s="157" t="s">
        <v>64</v>
      </c>
      <c r="C120" s="150">
        <v>1</v>
      </c>
      <c r="D120" s="155">
        <v>4174.1489799999999</v>
      </c>
      <c r="E120" s="155">
        <v>3290.2779999999998</v>
      </c>
      <c r="F120" s="155">
        <v>0.96347000000000005</v>
      </c>
    </row>
    <row r="121" spans="1:6" s="156" customFormat="1" ht="17.25" customHeight="1" x14ac:dyDescent="0.3">
      <c r="A121" s="260"/>
      <c r="B121" s="157" t="s">
        <v>103</v>
      </c>
      <c r="C121" s="150">
        <v>1</v>
      </c>
      <c r="D121" s="155">
        <v>250.30601999999999</v>
      </c>
      <c r="E121" s="155">
        <v>246.72800000000001</v>
      </c>
      <c r="F121" s="155"/>
    </row>
    <row r="122" spans="1:6" s="156" customFormat="1" ht="17.25" customHeight="1" x14ac:dyDescent="0.3">
      <c r="A122" s="260"/>
      <c r="B122" s="157" t="s">
        <v>130</v>
      </c>
      <c r="C122" s="150">
        <v>1</v>
      </c>
      <c r="D122" s="155">
        <v>24.218399999999999</v>
      </c>
      <c r="E122" s="155"/>
      <c r="F122" s="155"/>
    </row>
    <row r="123" spans="1:6" s="156" customFormat="1" ht="17.25" customHeight="1" x14ac:dyDescent="0.3">
      <c r="A123" s="260"/>
      <c r="B123" s="157" t="s">
        <v>82</v>
      </c>
      <c r="C123" s="150">
        <v>1</v>
      </c>
      <c r="D123" s="155">
        <v>0.01</v>
      </c>
      <c r="E123" s="155"/>
      <c r="F123" s="155"/>
    </row>
    <row r="124" spans="1:6" s="156" customFormat="1" ht="17.25" customHeight="1" x14ac:dyDescent="0.3">
      <c r="A124" s="260"/>
      <c r="B124" s="157" t="s">
        <v>79</v>
      </c>
      <c r="C124" s="150">
        <v>1</v>
      </c>
      <c r="D124" s="155">
        <v>4.0800000000000003E-3</v>
      </c>
      <c r="E124" s="155"/>
      <c r="F124" s="155"/>
    </row>
    <row r="125" spans="1:6" s="156" customFormat="1" ht="18.75" customHeight="1" x14ac:dyDescent="0.3">
      <c r="A125" s="260"/>
      <c r="B125" s="157" t="s">
        <v>131</v>
      </c>
      <c r="C125" s="170">
        <v>4</v>
      </c>
      <c r="D125" s="158">
        <v>19.80547</v>
      </c>
      <c r="E125" s="158"/>
      <c r="F125" s="158"/>
    </row>
    <row r="126" spans="1:6" s="156" customFormat="1" ht="18.75" customHeight="1" x14ac:dyDescent="0.3">
      <c r="A126" s="260"/>
      <c r="B126" s="144" t="s">
        <v>132</v>
      </c>
      <c r="C126" s="154">
        <v>4</v>
      </c>
      <c r="D126" s="155">
        <v>8</v>
      </c>
      <c r="E126" s="155"/>
      <c r="F126" s="155"/>
    </row>
    <row r="127" spans="1:6" s="156" customFormat="1" ht="30.75" customHeight="1" x14ac:dyDescent="0.3">
      <c r="A127" s="260"/>
      <c r="B127" s="144" t="s">
        <v>133</v>
      </c>
      <c r="C127" s="154">
        <v>1</v>
      </c>
      <c r="D127" s="155">
        <v>0.5</v>
      </c>
      <c r="E127" s="155">
        <v>0.49</v>
      </c>
      <c r="F127" s="155"/>
    </row>
    <row r="128" spans="1:6" s="156" customFormat="1" ht="16.5" customHeight="1" x14ac:dyDescent="0.3">
      <c r="A128" s="260"/>
      <c r="B128" s="144" t="s">
        <v>134</v>
      </c>
      <c r="C128" s="154">
        <v>1</v>
      </c>
      <c r="D128" s="155">
        <v>25.4</v>
      </c>
      <c r="E128" s="155">
        <v>25.036999999999999</v>
      </c>
      <c r="F128" s="155"/>
    </row>
    <row r="129" spans="1:6" s="156" customFormat="1" ht="32.25" customHeight="1" x14ac:dyDescent="0.3">
      <c r="A129" s="260"/>
      <c r="B129" s="144" t="s">
        <v>135</v>
      </c>
      <c r="C129" s="154">
        <v>1</v>
      </c>
      <c r="D129" s="155">
        <v>8</v>
      </c>
      <c r="E129" s="155">
        <v>7.8860000000000001</v>
      </c>
      <c r="F129" s="155"/>
    </row>
    <row r="130" spans="1:6" s="156" customFormat="1" ht="15.75" customHeight="1" x14ac:dyDescent="0.3">
      <c r="A130" s="260"/>
      <c r="B130" s="144" t="s">
        <v>136</v>
      </c>
      <c r="C130" s="154">
        <v>1</v>
      </c>
      <c r="D130" s="155">
        <v>16.8</v>
      </c>
      <c r="E130" s="155">
        <v>14.7</v>
      </c>
      <c r="F130" s="155"/>
    </row>
    <row r="131" spans="1:6" s="156" customFormat="1" ht="16.5" customHeight="1" x14ac:dyDescent="0.3">
      <c r="A131" s="260"/>
      <c r="B131" s="144" t="s">
        <v>137</v>
      </c>
      <c r="C131" s="154">
        <v>1</v>
      </c>
      <c r="D131" s="155">
        <v>5.8</v>
      </c>
      <c r="E131" s="155">
        <v>5.7169999999999996</v>
      </c>
      <c r="F131" s="155"/>
    </row>
    <row r="132" spans="1:6" s="156" customFormat="1" ht="16.5" customHeight="1" x14ac:dyDescent="0.3">
      <c r="A132" s="260"/>
      <c r="B132" s="144" t="s">
        <v>138</v>
      </c>
      <c r="C132" s="154">
        <v>1</v>
      </c>
      <c r="D132" s="155">
        <v>2.8</v>
      </c>
      <c r="E132" s="155">
        <v>2.76</v>
      </c>
      <c r="F132" s="155"/>
    </row>
    <row r="133" spans="1:6" s="156" customFormat="1" ht="31.5" customHeight="1" x14ac:dyDescent="0.3">
      <c r="A133" s="260"/>
      <c r="B133" s="144" t="s">
        <v>139</v>
      </c>
      <c r="C133" s="154">
        <v>1</v>
      </c>
      <c r="D133" s="155">
        <v>0.1</v>
      </c>
      <c r="E133" s="155">
        <v>9.9000000000000005E-2</v>
      </c>
      <c r="F133" s="155"/>
    </row>
    <row r="134" spans="1:6" s="156" customFormat="1" ht="18.75" customHeight="1" x14ac:dyDescent="0.3">
      <c r="A134" s="260"/>
      <c r="B134" s="137" t="s">
        <v>102</v>
      </c>
      <c r="C134" s="26">
        <v>1</v>
      </c>
      <c r="D134" s="155">
        <v>43.896000000000001</v>
      </c>
      <c r="E134" s="155">
        <v>43.268999999999998</v>
      </c>
      <c r="F134" s="2"/>
    </row>
    <row r="135" spans="1:6" s="156" customFormat="1" ht="15.75" customHeight="1" x14ac:dyDescent="0.3">
      <c r="A135" s="260"/>
      <c r="B135" s="144" t="s">
        <v>141</v>
      </c>
      <c r="C135" s="154">
        <v>2</v>
      </c>
      <c r="D135" s="155">
        <v>40.700000000000003</v>
      </c>
      <c r="E135" s="155">
        <v>17.899999999999999</v>
      </c>
      <c r="F135" s="155"/>
    </row>
    <row r="136" spans="1:6" s="156" customFormat="1" ht="30.75" customHeight="1" x14ac:dyDescent="0.3">
      <c r="A136" s="260"/>
      <c r="B136" s="144" t="s">
        <v>142</v>
      </c>
      <c r="C136" s="154">
        <v>2</v>
      </c>
      <c r="D136" s="155">
        <v>16.5</v>
      </c>
      <c r="E136" s="155">
        <v>14.5</v>
      </c>
      <c r="F136" s="155"/>
    </row>
    <row r="137" spans="1:6" s="156" customFormat="1" ht="18" customHeight="1" x14ac:dyDescent="0.3">
      <c r="A137" s="260"/>
      <c r="B137" s="144" t="s">
        <v>153</v>
      </c>
      <c r="C137" s="154">
        <v>4</v>
      </c>
      <c r="D137" s="155">
        <v>286.39999999999998</v>
      </c>
      <c r="E137" s="155">
        <v>273.39999999999998</v>
      </c>
      <c r="F137" s="155"/>
    </row>
    <row r="138" spans="1:6" s="156" customFormat="1" ht="19.5" customHeight="1" x14ac:dyDescent="0.3">
      <c r="A138" s="260"/>
      <c r="B138" s="144" t="s">
        <v>143</v>
      </c>
      <c r="C138" s="154">
        <v>4</v>
      </c>
      <c r="D138" s="155">
        <v>10.112</v>
      </c>
      <c r="E138" s="155">
        <v>6.2679999999999998</v>
      </c>
      <c r="F138" s="155"/>
    </row>
    <row r="139" spans="1:6" s="156" customFormat="1" ht="17.25" customHeight="1" x14ac:dyDescent="0.3">
      <c r="A139" s="260"/>
      <c r="B139" s="157" t="s">
        <v>64</v>
      </c>
      <c r="C139" s="154">
        <v>4</v>
      </c>
      <c r="D139" s="155">
        <v>424.15280000000001</v>
      </c>
      <c r="E139" s="155">
        <v>86.566999999999993</v>
      </c>
      <c r="F139" s="155"/>
    </row>
    <row r="140" spans="1:6" s="156" customFormat="1" ht="17.25" customHeight="1" x14ac:dyDescent="0.3">
      <c r="A140" s="260"/>
      <c r="B140" s="157" t="s">
        <v>64</v>
      </c>
      <c r="C140" s="154">
        <v>8</v>
      </c>
      <c r="D140" s="155">
        <v>92.772000000000006</v>
      </c>
      <c r="E140" s="155">
        <v>89.76</v>
      </c>
      <c r="F140" s="155"/>
    </row>
    <row r="141" spans="1:6" s="156" customFormat="1" ht="15.75" customHeight="1" x14ac:dyDescent="0.3">
      <c r="A141" s="260"/>
      <c r="B141" s="157" t="s">
        <v>64</v>
      </c>
      <c r="C141" s="154">
        <v>9</v>
      </c>
      <c r="D141" s="155">
        <v>150.28399999999999</v>
      </c>
      <c r="E141" s="155">
        <v>146.08000000000001</v>
      </c>
      <c r="F141" s="155"/>
    </row>
    <row r="142" spans="1:6" s="156" customFormat="1" ht="18.75" customHeight="1" x14ac:dyDescent="0.3">
      <c r="A142" s="260"/>
      <c r="B142" s="157" t="s">
        <v>64</v>
      </c>
      <c r="C142" s="154">
        <v>10</v>
      </c>
      <c r="D142" s="155">
        <v>231.102</v>
      </c>
      <c r="E142" s="155">
        <v>190.52699999999999</v>
      </c>
      <c r="F142" s="155"/>
    </row>
    <row r="143" spans="1:6" s="156" customFormat="1" ht="31.5" customHeight="1" x14ac:dyDescent="0.3">
      <c r="A143" s="260"/>
      <c r="B143" s="144" t="s">
        <v>112</v>
      </c>
      <c r="C143" s="154">
        <v>10</v>
      </c>
      <c r="D143" s="155">
        <v>0.115</v>
      </c>
      <c r="E143" s="155">
        <v>0.113</v>
      </c>
      <c r="F143" s="155"/>
    </row>
    <row r="144" spans="1:6" s="156" customFormat="1" ht="33.75" customHeight="1" x14ac:dyDescent="0.3">
      <c r="A144" s="260"/>
      <c r="B144" s="144" t="s">
        <v>155</v>
      </c>
      <c r="C144" s="154">
        <v>10</v>
      </c>
      <c r="D144" s="155">
        <v>7.47</v>
      </c>
      <c r="E144" s="155">
        <v>7.3639999999999999</v>
      </c>
      <c r="F144" s="155"/>
    </row>
    <row r="145" spans="1:7" s="156" customFormat="1" ht="17.25" customHeight="1" x14ac:dyDescent="0.3">
      <c r="A145" s="260"/>
      <c r="B145" s="144" t="s">
        <v>154</v>
      </c>
      <c r="C145" s="154">
        <v>10</v>
      </c>
      <c r="D145" s="155">
        <v>28.5</v>
      </c>
      <c r="E145" s="155">
        <v>28.093</v>
      </c>
      <c r="F145" s="155"/>
    </row>
    <row r="146" spans="1:7" s="156" customFormat="1" ht="17.25" customHeight="1" x14ac:dyDescent="0.3">
      <c r="A146" s="261"/>
      <c r="B146" s="144" t="s">
        <v>128</v>
      </c>
      <c r="C146" s="154">
        <v>10</v>
      </c>
      <c r="D146" s="155">
        <v>53.47</v>
      </c>
      <c r="E146" s="155">
        <v>22.416</v>
      </c>
      <c r="F146" s="155"/>
    </row>
    <row r="147" spans="1:7" x14ac:dyDescent="0.3">
      <c r="A147" s="231">
        <v>12</v>
      </c>
      <c r="B147" s="48" t="s">
        <v>57</v>
      </c>
      <c r="C147" s="26"/>
      <c r="D147" s="145"/>
      <c r="E147" s="145"/>
      <c r="F147" s="2"/>
    </row>
    <row r="148" spans="1:7" x14ac:dyDescent="0.3">
      <c r="A148" s="232"/>
      <c r="B148" s="43" t="s">
        <v>64</v>
      </c>
      <c r="C148" s="26">
        <v>1</v>
      </c>
      <c r="D148" s="155">
        <v>40</v>
      </c>
      <c r="E148" s="145"/>
      <c r="F148" s="2"/>
    </row>
    <row r="149" spans="1:7" x14ac:dyDescent="0.3">
      <c r="A149" s="232"/>
      <c r="B149" s="137" t="s">
        <v>148</v>
      </c>
      <c r="C149" s="26">
        <v>4</v>
      </c>
      <c r="D149" s="155">
        <v>321.2</v>
      </c>
      <c r="E149" s="2"/>
      <c r="F149" s="2"/>
    </row>
    <row r="150" spans="1:7" x14ac:dyDescent="0.3">
      <c r="A150" s="232"/>
      <c r="B150" s="43" t="s">
        <v>149</v>
      </c>
      <c r="C150" s="26">
        <v>4</v>
      </c>
      <c r="D150" s="155">
        <v>40</v>
      </c>
      <c r="E150" s="2"/>
      <c r="F150" s="2"/>
    </row>
    <row r="151" spans="1:7" x14ac:dyDescent="0.3">
      <c r="A151" s="232"/>
      <c r="B151" s="43" t="s">
        <v>64</v>
      </c>
      <c r="C151" s="26">
        <v>4</v>
      </c>
      <c r="D151" s="155">
        <v>1285.4142199999999</v>
      </c>
      <c r="E151" s="136"/>
      <c r="F151" s="2"/>
    </row>
    <row r="152" spans="1:7" ht="18.75" customHeight="1" x14ac:dyDescent="0.3">
      <c r="A152" s="232"/>
      <c r="B152" s="43" t="s">
        <v>151</v>
      </c>
      <c r="C152" s="26">
        <v>4</v>
      </c>
      <c r="D152" s="155">
        <v>18.206230000000001</v>
      </c>
      <c r="E152" s="136"/>
      <c r="F152" s="2"/>
    </row>
    <row r="153" spans="1:7" x14ac:dyDescent="0.3">
      <c r="A153" s="232"/>
      <c r="B153" s="43" t="s">
        <v>79</v>
      </c>
      <c r="C153" s="26">
        <v>5</v>
      </c>
      <c r="D153" s="155">
        <v>1.40022</v>
      </c>
      <c r="E153" s="136"/>
      <c r="F153" s="2"/>
    </row>
    <row r="154" spans="1:7" x14ac:dyDescent="0.3">
      <c r="A154" s="232"/>
      <c r="B154" s="43" t="s">
        <v>64</v>
      </c>
      <c r="C154" s="26">
        <v>5</v>
      </c>
      <c r="D154" s="155">
        <v>589.93578000000002</v>
      </c>
      <c r="E154" s="136"/>
      <c r="F154" s="2"/>
    </row>
    <row r="155" spans="1:7" x14ac:dyDescent="0.3">
      <c r="A155" s="232"/>
      <c r="B155" s="43" t="s">
        <v>64</v>
      </c>
      <c r="C155" s="26">
        <v>6</v>
      </c>
      <c r="D155" s="155">
        <v>25.1</v>
      </c>
      <c r="E155" s="136"/>
      <c r="F155" s="2"/>
      <c r="G155" t="s">
        <v>70</v>
      </c>
    </row>
    <row r="156" spans="1:7" ht="16.5" customHeight="1" x14ac:dyDescent="0.3">
      <c r="A156" s="232"/>
      <c r="B156" s="247" t="s">
        <v>84</v>
      </c>
      <c r="C156" s="26">
        <v>5</v>
      </c>
      <c r="D156" s="207">
        <v>82.8</v>
      </c>
      <c r="E156" s="2"/>
      <c r="F156" s="4"/>
    </row>
    <row r="157" spans="1:7" ht="16.5" customHeight="1" x14ac:dyDescent="0.3">
      <c r="A157" s="232"/>
      <c r="B157" s="247"/>
      <c r="C157" s="24">
        <v>7</v>
      </c>
      <c r="D157" s="207">
        <v>12.2</v>
      </c>
      <c r="E157" s="2"/>
      <c r="F157" s="4"/>
    </row>
    <row r="158" spans="1:7" ht="16.5" customHeight="1" x14ac:dyDescent="0.3">
      <c r="A158" s="232"/>
      <c r="B158" s="242" t="s">
        <v>83</v>
      </c>
      <c r="C158" s="26">
        <v>5</v>
      </c>
      <c r="D158" s="207">
        <v>21.046050000000001</v>
      </c>
      <c r="E158" s="2"/>
      <c r="F158" s="4"/>
    </row>
    <row r="159" spans="1:7" ht="16.5" customHeight="1" x14ac:dyDescent="0.3">
      <c r="A159" s="232"/>
      <c r="B159" s="243"/>
      <c r="C159" s="26">
        <v>7</v>
      </c>
      <c r="D159" s="207">
        <v>13.587999999999999</v>
      </c>
      <c r="E159" s="2"/>
      <c r="F159" s="4"/>
    </row>
    <row r="160" spans="1:7" x14ac:dyDescent="0.3">
      <c r="A160" s="233"/>
      <c r="B160" s="43" t="s">
        <v>64</v>
      </c>
      <c r="C160" s="26">
        <v>9</v>
      </c>
      <c r="D160" s="155">
        <v>146</v>
      </c>
      <c r="E160" s="27"/>
      <c r="F160" s="27"/>
    </row>
    <row r="161" spans="1:6" x14ac:dyDescent="0.3">
      <c r="A161" s="231">
        <v>13</v>
      </c>
      <c r="B161" s="166" t="s">
        <v>13</v>
      </c>
      <c r="C161" s="26"/>
      <c r="D161" s="155"/>
      <c r="E161" s="2"/>
      <c r="F161" s="2"/>
    </row>
    <row r="162" spans="1:6" ht="15.75" customHeight="1" x14ac:dyDescent="0.3">
      <c r="A162" s="232"/>
      <c r="B162" s="43" t="s">
        <v>111</v>
      </c>
      <c r="C162" s="26">
        <v>3</v>
      </c>
      <c r="D162" s="22">
        <v>1445</v>
      </c>
      <c r="E162" s="147"/>
      <c r="F162" s="147"/>
    </row>
    <row r="163" spans="1:6" ht="14.25" customHeight="1" x14ac:dyDescent="0.3">
      <c r="A163" s="232"/>
      <c r="B163" s="17" t="s">
        <v>126</v>
      </c>
      <c r="C163" s="26">
        <v>3</v>
      </c>
      <c r="D163" s="155">
        <v>0.3</v>
      </c>
      <c r="E163" s="147"/>
      <c r="F163" s="147"/>
    </row>
    <row r="164" spans="1:6" ht="30.75" customHeight="1" x14ac:dyDescent="0.3">
      <c r="A164" s="232"/>
      <c r="B164" s="43" t="s">
        <v>112</v>
      </c>
      <c r="C164" s="26">
        <v>10</v>
      </c>
      <c r="D164" s="155">
        <v>2.8849999999999998</v>
      </c>
      <c r="E164" s="136"/>
      <c r="F164" s="147"/>
    </row>
    <row r="165" spans="1:6" ht="15.75" customHeight="1" x14ac:dyDescent="0.3">
      <c r="A165" s="232"/>
      <c r="B165" s="43" t="s">
        <v>59</v>
      </c>
      <c r="C165" s="26">
        <v>10</v>
      </c>
      <c r="D165" s="22">
        <v>97.296000000000006</v>
      </c>
      <c r="E165" s="18">
        <v>2.71</v>
      </c>
      <c r="F165" s="147"/>
    </row>
    <row r="166" spans="1:6" ht="18" customHeight="1" x14ac:dyDescent="0.3">
      <c r="A166" s="232"/>
      <c r="B166" s="43" t="s">
        <v>113</v>
      </c>
      <c r="C166" s="26">
        <v>10</v>
      </c>
      <c r="D166" s="155">
        <v>249.43</v>
      </c>
      <c r="E166" s="136"/>
      <c r="F166" s="147"/>
    </row>
    <row r="167" spans="1:6" ht="15.75" customHeight="1" x14ac:dyDescent="0.3">
      <c r="A167" s="232"/>
      <c r="B167" s="43" t="s">
        <v>114</v>
      </c>
      <c r="C167" s="26">
        <v>10</v>
      </c>
      <c r="D167" s="155">
        <v>882.7</v>
      </c>
      <c r="E167" s="145"/>
      <c r="F167" s="2"/>
    </row>
    <row r="168" spans="1:6" ht="30.75" customHeight="1" x14ac:dyDescent="0.3">
      <c r="A168" s="232"/>
      <c r="B168" s="43" t="s">
        <v>115</v>
      </c>
      <c r="C168" s="24">
        <v>7</v>
      </c>
      <c r="D168" s="2">
        <v>3.2</v>
      </c>
      <c r="E168" s="2">
        <v>3.17</v>
      </c>
      <c r="F168" s="172"/>
    </row>
    <row r="169" spans="1:6" x14ac:dyDescent="0.3">
      <c r="A169" s="232"/>
      <c r="B169" s="17" t="s">
        <v>64</v>
      </c>
      <c r="C169" s="26">
        <v>8</v>
      </c>
      <c r="D169" s="155">
        <v>2</v>
      </c>
      <c r="E169" s="147"/>
      <c r="F169" s="147"/>
    </row>
    <row r="170" spans="1:6" ht="15.75" customHeight="1" x14ac:dyDescent="0.3">
      <c r="A170" s="232"/>
      <c r="B170" s="38" t="s">
        <v>118</v>
      </c>
      <c r="C170" s="26">
        <v>10</v>
      </c>
      <c r="D170" s="155">
        <v>205.6</v>
      </c>
      <c r="E170" s="136">
        <v>3.94</v>
      </c>
      <c r="F170" s="147"/>
    </row>
    <row r="171" spans="1:6" ht="15.75" customHeight="1" x14ac:dyDescent="0.3">
      <c r="A171" s="232"/>
      <c r="B171" s="17" t="s">
        <v>127</v>
      </c>
      <c r="C171" s="26">
        <v>10</v>
      </c>
      <c r="D171" s="155">
        <v>25.001000000000001</v>
      </c>
      <c r="E171" s="136"/>
      <c r="F171" s="147"/>
    </row>
    <row r="172" spans="1:6" ht="18.75" customHeight="1" x14ac:dyDescent="0.3">
      <c r="A172" s="232"/>
      <c r="B172" s="17" t="s">
        <v>90</v>
      </c>
      <c r="C172" s="26">
        <v>10</v>
      </c>
      <c r="D172" s="155">
        <v>122.65600000000001</v>
      </c>
      <c r="E172" s="155">
        <v>2.37</v>
      </c>
      <c r="F172" s="147"/>
    </row>
    <row r="173" spans="1:6" ht="33.75" customHeight="1" x14ac:dyDescent="0.3">
      <c r="A173" s="232"/>
      <c r="B173" s="38" t="s">
        <v>123</v>
      </c>
      <c r="C173" s="24">
        <v>10</v>
      </c>
      <c r="D173" s="158">
        <v>135.458</v>
      </c>
      <c r="E173" s="159">
        <v>3.8889999999999998</v>
      </c>
      <c r="F173" s="171"/>
    </row>
    <row r="174" spans="1:6" ht="33.75" customHeight="1" x14ac:dyDescent="0.3">
      <c r="A174" s="232"/>
      <c r="B174" s="29" t="s">
        <v>121</v>
      </c>
      <c r="C174" s="224">
        <v>10</v>
      </c>
      <c r="D174" s="155">
        <v>49.615000000000002</v>
      </c>
      <c r="E174" s="155">
        <v>48.905999999999999</v>
      </c>
      <c r="F174" s="155"/>
    </row>
    <row r="175" spans="1:6" x14ac:dyDescent="0.3">
      <c r="A175" s="232"/>
      <c r="B175" s="213" t="s">
        <v>64</v>
      </c>
      <c r="C175" s="170">
        <v>10</v>
      </c>
      <c r="D175" s="158">
        <v>4693.3360000000002</v>
      </c>
      <c r="E175" s="158">
        <v>204.34399999999999</v>
      </c>
      <c r="F175" s="158">
        <v>297.49851999999998</v>
      </c>
    </row>
    <row r="176" spans="1:6" x14ac:dyDescent="0.3">
      <c r="A176" s="232"/>
      <c r="B176" s="213" t="s">
        <v>122</v>
      </c>
      <c r="C176" s="154">
        <v>10</v>
      </c>
      <c r="D176" s="155">
        <v>724.49300000000005</v>
      </c>
      <c r="E176" s="155"/>
      <c r="F176" s="155"/>
    </row>
    <row r="177" spans="1:6" ht="45.75" customHeight="1" x14ac:dyDescent="0.3">
      <c r="A177" s="232"/>
      <c r="B177" s="17" t="s">
        <v>125</v>
      </c>
      <c r="C177" s="5">
        <v>10</v>
      </c>
      <c r="D177" s="162">
        <v>5.3796900000000001</v>
      </c>
      <c r="E177" s="160">
        <v>0.10394</v>
      </c>
      <c r="F177" s="159"/>
    </row>
    <row r="178" spans="1:6" ht="15" customHeight="1" x14ac:dyDescent="0.3">
      <c r="A178" s="232"/>
      <c r="B178" s="65" t="s">
        <v>110</v>
      </c>
      <c r="C178" s="5">
        <v>10</v>
      </c>
      <c r="D178" s="162">
        <v>34.403950000000002</v>
      </c>
      <c r="E178" s="160">
        <v>1.3043199999999999</v>
      </c>
      <c r="F178" s="159"/>
    </row>
    <row r="179" spans="1:6" ht="17.25" customHeight="1" x14ac:dyDescent="0.3">
      <c r="A179" s="232"/>
      <c r="B179" s="65" t="s">
        <v>124</v>
      </c>
      <c r="C179" s="5">
        <v>10</v>
      </c>
      <c r="D179" s="158">
        <v>97.81</v>
      </c>
      <c r="E179" s="159"/>
      <c r="F179" s="159"/>
    </row>
    <row r="180" spans="1:6" ht="17.25" customHeight="1" x14ac:dyDescent="0.3">
      <c r="A180" s="232"/>
      <c r="B180" s="65" t="s">
        <v>100</v>
      </c>
      <c r="C180" s="206">
        <v>10</v>
      </c>
      <c r="D180" s="155">
        <v>1.17916</v>
      </c>
      <c r="E180" s="181"/>
      <c r="F180" s="181"/>
    </row>
    <row r="181" spans="1:6" ht="19.5" customHeight="1" thickBot="1" x14ac:dyDescent="0.35">
      <c r="A181" s="232"/>
      <c r="B181" s="43" t="s">
        <v>99</v>
      </c>
      <c r="C181" s="5">
        <v>10</v>
      </c>
      <c r="D181" s="155">
        <v>5.3717300000000003</v>
      </c>
      <c r="E181" s="160"/>
      <c r="F181" s="160"/>
    </row>
    <row r="182" spans="1:6" ht="16.2" thickBot="1" x14ac:dyDescent="0.35">
      <c r="A182" s="50"/>
      <c r="B182" s="51" t="s">
        <v>16</v>
      </c>
      <c r="C182" s="52"/>
      <c r="D182" s="53">
        <f>SUM(D101:D181)</f>
        <v>20822.467440000004</v>
      </c>
      <c r="E182" s="53">
        <f>SUM(E101:E181)</f>
        <v>4803.5584799999997</v>
      </c>
      <c r="F182" s="53">
        <f>SUM(F101:F181)</f>
        <v>299.04694999999998</v>
      </c>
    </row>
    <row r="183" spans="1:6" x14ac:dyDescent="0.3">
      <c r="A183" s="1"/>
      <c r="B183" s="54"/>
      <c r="C183" s="55"/>
      <c r="D183" s="193"/>
      <c r="E183" s="56"/>
      <c r="F183" s="56"/>
    </row>
    <row r="184" spans="1:6" x14ac:dyDescent="0.3">
      <c r="A184" s="5"/>
      <c r="B184" s="16" t="s">
        <v>17</v>
      </c>
      <c r="C184" s="5"/>
      <c r="D184" s="23"/>
      <c r="E184" s="22"/>
      <c r="F184" s="22"/>
    </row>
    <row r="185" spans="1:6" x14ac:dyDescent="0.3">
      <c r="A185" s="226">
        <v>7</v>
      </c>
      <c r="B185" s="37" t="s">
        <v>10</v>
      </c>
      <c r="C185" s="58">
        <v>1</v>
      </c>
      <c r="D185" s="22">
        <v>28.3</v>
      </c>
      <c r="E185" s="22"/>
      <c r="F185" s="22"/>
    </row>
    <row r="186" spans="1:6" x14ac:dyDescent="0.3">
      <c r="A186" s="227"/>
      <c r="B186" s="43" t="s">
        <v>79</v>
      </c>
      <c r="C186" s="58">
        <v>1</v>
      </c>
      <c r="D186" s="22">
        <v>0.10196</v>
      </c>
      <c r="E186" s="22"/>
      <c r="F186" s="22"/>
    </row>
    <row r="187" spans="1:6" ht="17.25" customHeight="1" x14ac:dyDescent="0.3">
      <c r="A187" s="230"/>
      <c r="B187" s="38" t="s">
        <v>58</v>
      </c>
      <c r="C187" s="58">
        <v>1</v>
      </c>
      <c r="D187" s="22">
        <v>0.8</v>
      </c>
      <c r="E187" s="22"/>
      <c r="F187" s="22"/>
    </row>
    <row r="188" spans="1:6" ht="17.25" customHeight="1" x14ac:dyDescent="0.3">
      <c r="A188" s="226">
        <v>12</v>
      </c>
      <c r="B188" s="248" t="s">
        <v>12</v>
      </c>
      <c r="C188" s="1">
        <v>4</v>
      </c>
      <c r="D188" s="2">
        <v>28.37</v>
      </c>
      <c r="E188" s="2"/>
      <c r="F188" s="2"/>
    </row>
    <row r="189" spans="1:6" ht="15.75" customHeight="1" x14ac:dyDescent="0.3">
      <c r="A189" s="230"/>
      <c r="B189" s="249"/>
      <c r="C189" s="5">
        <v>5</v>
      </c>
      <c r="D189" s="22">
        <v>78.34</v>
      </c>
      <c r="E189" s="22">
        <v>40.450000000000003</v>
      </c>
      <c r="F189" s="22"/>
    </row>
    <row r="190" spans="1:6" ht="15.75" customHeight="1" x14ac:dyDescent="0.3">
      <c r="A190" s="226">
        <v>13</v>
      </c>
      <c r="B190" s="25" t="s">
        <v>13</v>
      </c>
      <c r="C190" s="6">
        <v>10</v>
      </c>
      <c r="D190" s="42">
        <v>2.83</v>
      </c>
      <c r="E190" s="42"/>
      <c r="F190" s="42"/>
    </row>
    <row r="191" spans="1:6" ht="15.75" customHeight="1" x14ac:dyDescent="0.3">
      <c r="A191" s="227"/>
      <c r="B191" s="43" t="s">
        <v>128</v>
      </c>
      <c r="C191" s="6">
        <v>10</v>
      </c>
      <c r="D191" s="22">
        <v>4.05</v>
      </c>
      <c r="E191" s="22">
        <v>3.964</v>
      </c>
      <c r="F191" s="42"/>
    </row>
    <row r="192" spans="1:6" ht="16.2" thickBot="1" x14ac:dyDescent="0.35">
      <c r="A192" s="228"/>
      <c r="B192" s="59" t="s">
        <v>129</v>
      </c>
      <c r="C192" s="6">
        <v>10</v>
      </c>
      <c r="D192" s="42">
        <v>4.05</v>
      </c>
      <c r="E192" s="42">
        <v>3.964</v>
      </c>
      <c r="F192" s="42"/>
    </row>
    <row r="193" spans="1:6" ht="16.2" thickBot="1" x14ac:dyDescent="0.35">
      <c r="A193" s="60"/>
      <c r="B193" s="51" t="s">
        <v>16</v>
      </c>
      <c r="C193" s="61"/>
      <c r="D193" s="53">
        <f>SUM(D185:D192)</f>
        <v>146.84196000000006</v>
      </c>
      <c r="E193" s="51">
        <f>SUM(E185:E192)</f>
        <v>48.378</v>
      </c>
      <c r="F193" s="62">
        <f>SUM(F185:F192)</f>
        <v>0</v>
      </c>
    </row>
    <row r="194" spans="1:6" x14ac:dyDescent="0.3">
      <c r="A194" s="1"/>
      <c r="B194" s="63"/>
      <c r="C194" s="1"/>
      <c r="D194" s="32"/>
      <c r="E194" s="2"/>
      <c r="F194" s="2"/>
    </row>
    <row r="195" spans="1:6" x14ac:dyDescent="0.3">
      <c r="A195" s="1"/>
      <c r="B195" s="43" t="s">
        <v>18</v>
      </c>
      <c r="C195" s="5"/>
      <c r="D195" s="23"/>
      <c r="E195" s="22"/>
      <c r="F195" s="22"/>
    </row>
    <row r="196" spans="1:6" x14ac:dyDescent="0.3">
      <c r="A196" s="6">
        <v>7</v>
      </c>
      <c r="B196" s="28" t="s">
        <v>10</v>
      </c>
      <c r="C196" s="5">
        <v>1</v>
      </c>
      <c r="D196" s="22">
        <v>16.585999999999999</v>
      </c>
      <c r="E196" s="22"/>
      <c r="F196" s="22">
        <v>0.16034999999999999</v>
      </c>
    </row>
    <row r="197" spans="1:6" x14ac:dyDescent="0.3">
      <c r="A197" s="253">
        <v>12</v>
      </c>
      <c r="B197" s="18" t="s">
        <v>12</v>
      </c>
      <c r="C197" s="1">
        <v>4</v>
      </c>
      <c r="D197" s="22">
        <v>27.61</v>
      </c>
      <c r="E197" s="22"/>
      <c r="F197" s="22"/>
    </row>
    <row r="198" spans="1:6" ht="15.75" customHeight="1" x14ac:dyDescent="0.3">
      <c r="A198" s="255"/>
      <c r="B198" s="17" t="s">
        <v>19</v>
      </c>
      <c r="C198" s="5">
        <v>5</v>
      </c>
      <c r="D198" s="22">
        <v>158.07</v>
      </c>
      <c r="E198" s="22">
        <v>118.16</v>
      </c>
      <c r="F198" s="22">
        <v>0.61819000000000002</v>
      </c>
    </row>
    <row r="199" spans="1:6" x14ac:dyDescent="0.3">
      <c r="A199" s="226">
        <v>13</v>
      </c>
      <c r="B199" s="25" t="s">
        <v>13</v>
      </c>
      <c r="C199" s="5">
        <v>10</v>
      </c>
      <c r="D199" s="22">
        <v>3.86</v>
      </c>
      <c r="E199" s="22"/>
      <c r="F199" s="22"/>
    </row>
    <row r="200" spans="1:6" x14ac:dyDescent="0.3">
      <c r="A200" s="227"/>
      <c r="B200" s="43" t="s">
        <v>79</v>
      </c>
      <c r="C200" s="5">
        <v>6</v>
      </c>
      <c r="D200" s="22">
        <v>0.99746999999999997</v>
      </c>
      <c r="E200" s="22"/>
      <c r="F200" s="22"/>
    </row>
    <row r="201" spans="1:6" x14ac:dyDescent="0.3">
      <c r="A201" s="227"/>
      <c r="B201" s="38" t="s">
        <v>82</v>
      </c>
      <c r="C201" s="5">
        <v>6</v>
      </c>
      <c r="D201" s="22">
        <v>6</v>
      </c>
      <c r="E201" s="22"/>
      <c r="F201" s="22">
        <v>0.11484</v>
      </c>
    </row>
    <row r="202" spans="1:6" ht="16.5" customHeight="1" x14ac:dyDescent="0.3">
      <c r="A202" s="227"/>
      <c r="B202" s="43" t="s">
        <v>128</v>
      </c>
      <c r="C202" s="5">
        <v>10</v>
      </c>
      <c r="D202" s="22">
        <v>8.1</v>
      </c>
      <c r="E202" s="22">
        <v>7.9279999999999999</v>
      </c>
      <c r="F202" s="22"/>
    </row>
    <row r="203" spans="1:6" ht="16.2" thickBot="1" x14ac:dyDescent="0.35">
      <c r="A203" s="227"/>
      <c r="B203" s="59" t="s">
        <v>129</v>
      </c>
      <c r="C203" s="6">
        <v>10</v>
      </c>
      <c r="D203" s="42">
        <v>8.1</v>
      </c>
      <c r="E203" s="42">
        <v>7.9279999999999999</v>
      </c>
      <c r="F203" s="42"/>
    </row>
    <row r="204" spans="1:6" ht="16.2" thickBot="1" x14ac:dyDescent="0.35">
      <c r="A204" s="61"/>
      <c r="B204" s="51" t="s">
        <v>16</v>
      </c>
      <c r="C204" s="97"/>
      <c r="D204" s="95">
        <f>SUM(D196:D203)</f>
        <v>229.32346999999999</v>
      </c>
      <c r="E204" s="93">
        <f>SUM(E196:E203)</f>
        <v>134.01599999999999</v>
      </c>
      <c r="F204" s="96">
        <f>SUM(F196:F201)</f>
        <v>0.89338000000000006</v>
      </c>
    </row>
    <row r="205" spans="1:6" x14ac:dyDescent="0.3">
      <c r="A205" s="1"/>
      <c r="B205" s="63"/>
      <c r="C205" s="1"/>
      <c r="D205" s="32"/>
      <c r="E205" s="2"/>
      <c r="F205" s="2"/>
    </row>
    <row r="206" spans="1:6" x14ac:dyDescent="0.3">
      <c r="A206" s="1"/>
      <c r="B206" s="43" t="s">
        <v>20</v>
      </c>
      <c r="C206" s="5"/>
      <c r="D206" s="23"/>
      <c r="E206" s="22"/>
      <c r="F206" s="22"/>
    </row>
    <row r="207" spans="1:6" ht="18.75" customHeight="1" x14ac:dyDescent="0.3">
      <c r="A207" s="6">
        <v>1</v>
      </c>
      <c r="B207" s="19" t="s">
        <v>7</v>
      </c>
      <c r="C207" s="6">
        <v>9</v>
      </c>
      <c r="D207" s="22">
        <v>6.2889999999999997</v>
      </c>
      <c r="E207" s="22"/>
      <c r="F207" s="22"/>
    </row>
    <row r="208" spans="1:6" ht="17.25" customHeight="1" x14ac:dyDescent="0.3">
      <c r="A208" s="175">
        <v>7</v>
      </c>
      <c r="B208" s="25" t="s">
        <v>10</v>
      </c>
      <c r="C208" s="5">
        <v>1</v>
      </c>
      <c r="D208" s="22">
        <v>14.272</v>
      </c>
      <c r="E208" s="22"/>
      <c r="F208" s="22"/>
    </row>
    <row r="209" spans="1:6" ht="15.75" customHeight="1" x14ac:dyDescent="0.3">
      <c r="A209" s="226">
        <v>12</v>
      </c>
      <c r="B209" s="18" t="s">
        <v>12</v>
      </c>
      <c r="C209" s="5">
        <v>4</v>
      </c>
      <c r="D209" s="22">
        <v>44.06</v>
      </c>
      <c r="E209" s="22"/>
      <c r="F209" s="22"/>
    </row>
    <row r="210" spans="1:6" ht="15.75" customHeight="1" x14ac:dyDescent="0.3">
      <c r="A210" s="227"/>
      <c r="B210" s="17" t="s">
        <v>19</v>
      </c>
      <c r="C210" s="5">
        <v>5</v>
      </c>
      <c r="D210" s="22">
        <v>122.31</v>
      </c>
      <c r="E210" s="22">
        <v>78.930000000000007</v>
      </c>
      <c r="F210" s="22"/>
    </row>
    <row r="211" spans="1:6" x14ac:dyDescent="0.3">
      <c r="A211" s="226">
        <v>13</v>
      </c>
      <c r="B211" s="69" t="s">
        <v>13</v>
      </c>
      <c r="C211" s="5">
        <v>10</v>
      </c>
      <c r="D211" s="22">
        <v>3.77</v>
      </c>
      <c r="E211" s="22"/>
      <c r="F211" s="22"/>
    </row>
    <row r="212" spans="1:6" x14ac:dyDescent="0.3">
      <c r="A212" s="227"/>
      <c r="B212" s="43" t="s">
        <v>79</v>
      </c>
      <c r="C212" s="5">
        <v>6</v>
      </c>
      <c r="D212" s="22">
        <v>3.85981</v>
      </c>
      <c r="E212" s="22"/>
      <c r="F212" s="22"/>
    </row>
    <row r="213" spans="1:6" x14ac:dyDescent="0.3">
      <c r="A213" s="227"/>
      <c r="B213" s="38" t="s">
        <v>82</v>
      </c>
      <c r="C213" s="5">
        <v>6</v>
      </c>
      <c r="D213" s="22">
        <v>3.5</v>
      </c>
      <c r="E213" s="22"/>
      <c r="F213" s="22"/>
    </row>
    <row r="214" spans="1:6" ht="15.75" customHeight="1" x14ac:dyDescent="0.3">
      <c r="A214" s="227"/>
      <c r="B214" s="43" t="s">
        <v>128</v>
      </c>
      <c r="C214" s="5">
        <v>10</v>
      </c>
      <c r="D214" s="22">
        <v>4.05</v>
      </c>
      <c r="E214" s="22">
        <v>3.964</v>
      </c>
      <c r="F214" s="22"/>
    </row>
    <row r="215" spans="1:6" ht="19.5" customHeight="1" thickBot="1" x14ac:dyDescent="0.35">
      <c r="A215" s="228"/>
      <c r="B215" s="59" t="s">
        <v>129</v>
      </c>
      <c r="C215" s="5">
        <v>10</v>
      </c>
      <c r="D215" s="22">
        <v>4.05</v>
      </c>
      <c r="E215" s="22">
        <v>3.964</v>
      </c>
      <c r="F215" s="22"/>
    </row>
    <row r="216" spans="1:6" ht="16.2" thickBot="1" x14ac:dyDescent="0.35">
      <c r="A216" s="60"/>
      <c r="B216" s="51" t="s">
        <v>16</v>
      </c>
      <c r="C216" s="70"/>
      <c r="D216" s="53">
        <f>SUM(D207:D215)</f>
        <v>206.16081000000005</v>
      </c>
      <c r="E216" s="53">
        <f>SUM(E208:E215)</f>
        <v>86.858000000000004</v>
      </c>
      <c r="F216" s="53">
        <f>SUM(F207:F215)</f>
        <v>0</v>
      </c>
    </row>
    <row r="217" spans="1:6" x14ac:dyDescent="0.3">
      <c r="A217" s="1"/>
      <c r="B217" s="64"/>
      <c r="C217" s="12"/>
      <c r="D217" s="32"/>
      <c r="E217" s="32"/>
      <c r="F217" s="32"/>
    </row>
    <row r="218" spans="1:6" x14ac:dyDescent="0.3">
      <c r="A218" s="47"/>
      <c r="B218" s="43" t="s">
        <v>21</v>
      </c>
      <c r="C218" s="5"/>
      <c r="D218" s="23"/>
      <c r="E218" s="22"/>
      <c r="F218" s="22"/>
    </row>
    <row r="219" spans="1:6" x14ac:dyDescent="0.3">
      <c r="A219" s="6">
        <v>7</v>
      </c>
      <c r="B219" s="25" t="s">
        <v>10</v>
      </c>
      <c r="C219" s="5">
        <v>1</v>
      </c>
      <c r="D219" s="22">
        <v>17.47</v>
      </c>
      <c r="E219" s="22"/>
      <c r="F219" s="22"/>
    </row>
    <row r="220" spans="1:6" ht="15.75" customHeight="1" x14ac:dyDescent="0.3">
      <c r="A220" s="226">
        <v>12</v>
      </c>
      <c r="B220" s="18" t="s">
        <v>12</v>
      </c>
      <c r="C220" s="24">
        <v>4</v>
      </c>
      <c r="D220" s="22">
        <v>42.19</v>
      </c>
      <c r="E220" s="40"/>
      <c r="F220" s="22"/>
    </row>
    <row r="221" spans="1:6" ht="15.75" customHeight="1" x14ac:dyDescent="0.3">
      <c r="A221" s="227"/>
      <c r="B221" s="65" t="s">
        <v>19</v>
      </c>
      <c r="C221" s="24">
        <v>5</v>
      </c>
      <c r="D221" s="22">
        <v>121.19</v>
      </c>
      <c r="E221" s="40">
        <v>62.97</v>
      </c>
      <c r="F221" s="22">
        <v>2.513E-2</v>
      </c>
    </row>
    <row r="222" spans="1:6" x14ac:dyDescent="0.3">
      <c r="A222" s="236">
        <v>13</v>
      </c>
      <c r="B222" s="25" t="s">
        <v>13</v>
      </c>
      <c r="C222" s="24">
        <v>10</v>
      </c>
      <c r="D222" s="22">
        <v>2.97</v>
      </c>
      <c r="E222" s="40"/>
      <c r="F222" s="22"/>
    </row>
    <row r="223" spans="1:6" x14ac:dyDescent="0.3">
      <c r="A223" s="236"/>
      <c r="B223" s="43" t="s">
        <v>79</v>
      </c>
      <c r="C223" s="24">
        <v>6</v>
      </c>
      <c r="D223" s="42">
        <v>6.6930000000000003E-2</v>
      </c>
      <c r="E223" s="71"/>
      <c r="F223" s="22"/>
    </row>
    <row r="224" spans="1:6" x14ac:dyDescent="0.3">
      <c r="A224" s="236"/>
      <c r="B224" s="38" t="s">
        <v>82</v>
      </c>
      <c r="C224" s="5">
        <v>6</v>
      </c>
      <c r="D224" s="42">
        <v>1.5</v>
      </c>
      <c r="E224" s="71"/>
      <c r="F224" s="22"/>
    </row>
    <row r="225" spans="1:6" ht="15.75" customHeight="1" x14ac:dyDescent="0.3">
      <c r="A225" s="236"/>
      <c r="B225" s="43" t="s">
        <v>128</v>
      </c>
      <c r="C225" s="5">
        <v>10</v>
      </c>
      <c r="D225" s="42">
        <v>4.05</v>
      </c>
      <c r="E225" s="71">
        <v>3.964</v>
      </c>
      <c r="F225" s="22"/>
    </row>
    <row r="226" spans="1:6" ht="16.2" thickBot="1" x14ac:dyDescent="0.35">
      <c r="A226" s="226"/>
      <c r="B226" s="59" t="s">
        <v>129</v>
      </c>
      <c r="C226" s="6">
        <v>10</v>
      </c>
      <c r="D226" s="42">
        <v>4.05</v>
      </c>
      <c r="E226" s="71">
        <v>3.964</v>
      </c>
      <c r="F226" s="42"/>
    </row>
    <row r="227" spans="1:6" ht="16.2" thickBot="1" x14ac:dyDescent="0.35">
      <c r="A227" s="50"/>
      <c r="B227" s="51" t="s">
        <v>16</v>
      </c>
      <c r="C227" s="72"/>
      <c r="D227" s="53">
        <f>SUM(D219:D226)</f>
        <v>193.48693000000003</v>
      </c>
      <c r="E227" s="51">
        <f>SUM(E219:E226)</f>
        <v>70.897999999999996</v>
      </c>
      <c r="F227" s="53">
        <f>SUM(F219:F226)</f>
        <v>2.513E-2</v>
      </c>
    </row>
    <row r="228" spans="1:6" x14ac:dyDescent="0.3">
      <c r="A228" s="26"/>
      <c r="B228" s="73"/>
      <c r="C228" s="26"/>
      <c r="D228" s="32"/>
      <c r="E228" s="2"/>
      <c r="F228" s="2"/>
    </row>
    <row r="229" spans="1:6" x14ac:dyDescent="0.3">
      <c r="A229" s="26"/>
      <c r="B229" s="43" t="s">
        <v>22</v>
      </c>
      <c r="C229" s="24"/>
      <c r="D229" s="23"/>
      <c r="E229" s="22"/>
      <c r="F229" s="22"/>
    </row>
    <row r="230" spans="1:6" ht="16.5" customHeight="1" x14ac:dyDescent="0.3">
      <c r="A230" s="6">
        <v>1</v>
      </c>
      <c r="B230" s="25" t="s">
        <v>7</v>
      </c>
      <c r="C230" s="5">
        <v>9</v>
      </c>
      <c r="D230" s="22">
        <v>2.2999999999999998</v>
      </c>
      <c r="E230" s="22"/>
      <c r="F230" s="22"/>
    </row>
    <row r="231" spans="1:6" s="10" customFormat="1" x14ac:dyDescent="0.3">
      <c r="A231" s="6">
        <v>7</v>
      </c>
      <c r="B231" s="25" t="s">
        <v>10</v>
      </c>
      <c r="C231" s="5">
        <v>1</v>
      </c>
      <c r="D231" s="22">
        <v>18</v>
      </c>
      <c r="E231" s="22"/>
      <c r="F231" s="5"/>
    </row>
    <row r="232" spans="1:6" ht="15.75" customHeight="1" x14ac:dyDescent="0.3">
      <c r="A232" s="253">
        <v>12</v>
      </c>
      <c r="B232" s="18" t="s">
        <v>12</v>
      </c>
      <c r="C232" s="5">
        <v>4</v>
      </c>
      <c r="D232" s="22">
        <v>39.68</v>
      </c>
      <c r="E232" s="22"/>
      <c r="F232" s="22"/>
    </row>
    <row r="233" spans="1:6" ht="15.75" customHeight="1" x14ac:dyDescent="0.3">
      <c r="A233" s="254"/>
      <c r="B233" s="17" t="s">
        <v>19</v>
      </c>
      <c r="C233" s="5">
        <v>5</v>
      </c>
      <c r="D233" s="22">
        <v>130.63</v>
      </c>
      <c r="E233" s="22">
        <v>101.87</v>
      </c>
      <c r="F233" s="22"/>
    </row>
    <row r="234" spans="1:6" x14ac:dyDescent="0.3">
      <c r="A234" s="226">
        <v>13</v>
      </c>
      <c r="B234" s="25" t="s">
        <v>13</v>
      </c>
      <c r="C234" s="5">
        <v>10</v>
      </c>
      <c r="D234" s="22">
        <v>0.99</v>
      </c>
      <c r="E234" s="22"/>
      <c r="F234" s="22"/>
    </row>
    <row r="235" spans="1:6" x14ac:dyDescent="0.3">
      <c r="A235" s="227"/>
      <c r="B235" s="43" t="s">
        <v>79</v>
      </c>
      <c r="C235" s="5">
        <v>6</v>
      </c>
      <c r="D235" s="22">
        <v>0.64095999999999997</v>
      </c>
      <c r="E235" s="22"/>
      <c r="F235" s="22"/>
    </row>
    <row r="236" spans="1:6" x14ac:dyDescent="0.3">
      <c r="A236" s="227"/>
      <c r="B236" s="38" t="s">
        <v>82</v>
      </c>
      <c r="C236" s="5">
        <v>6</v>
      </c>
      <c r="D236" s="22">
        <v>1.1000000000000001</v>
      </c>
      <c r="E236" s="22"/>
      <c r="F236" s="22"/>
    </row>
    <row r="237" spans="1:6" ht="16.5" customHeight="1" x14ac:dyDescent="0.3">
      <c r="A237" s="227"/>
      <c r="B237" s="43" t="s">
        <v>128</v>
      </c>
      <c r="C237" s="58">
        <v>10</v>
      </c>
      <c r="D237" s="22">
        <v>4.05</v>
      </c>
      <c r="E237" s="22">
        <v>3.964</v>
      </c>
      <c r="F237" s="22"/>
    </row>
    <row r="238" spans="1:6" ht="16.2" thickBot="1" x14ac:dyDescent="0.35">
      <c r="A238" s="228"/>
      <c r="B238" s="59" t="s">
        <v>129</v>
      </c>
      <c r="C238" s="58">
        <v>10</v>
      </c>
      <c r="D238" s="22">
        <v>4.05</v>
      </c>
      <c r="E238" s="22">
        <v>3.964</v>
      </c>
      <c r="F238" s="22"/>
    </row>
    <row r="239" spans="1:6" ht="16.2" thickBot="1" x14ac:dyDescent="0.35">
      <c r="A239" s="50"/>
      <c r="B239" s="51" t="s">
        <v>16</v>
      </c>
      <c r="C239" s="74"/>
      <c r="D239" s="53">
        <f>SUM(D230:D238)</f>
        <v>201.44096000000005</v>
      </c>
      <c r="E239" s="51">
        <f>SUM(E230:E238)</f>
        <v>109.798</v>
      </c>
      <c r="F239" s="75"/>
    </row>
    <row r="240" spans="1:6" x14ac:dyDescent="0.3">
      <c r="A240" s="1"/>
      <c r="B240" s="76"/>
      <c r="C240" s="1"/>
      <c r="D240" s="32"/>
      <c r="E240" s="2"/>
      <c r="F240" s="2"/>
    </row>
    <row r="241" spans="1:6" x14ac:dyDescent="0.3">
      <c r="A241" s="1"/>
      <c r="B241" s="43" t="s">
        <v>23</v>
      </c>
      <c r="C241" s="5"/>
      <c r="D241" s="23"/>
      <c r="E241" s="22"/>
      <c r="F241" s="22"/>
    </row>
    <row r="242" spans="1:6" ht="15.75" customHeight="1" x14ac:dyDescent="0.3">
      <c r="A242" s="6">
        <v>1</v>
      </c>
      <c r="B242" s="68" t="s">
        <v>7</v>
      </c>
      <c r="C242" s="5">
        <v>9</v>
      </c>
      <c r="D242" s="22">
        <v>12.08</v>
      </c>
      <c r="E242" s="22"/>
      <c r="F242" s="22"/>
    </row>
    <row r="243" spans="1:6" x14ac:dyDescent="0.3">
      <c r="A243" s="6">
        <v>7</v>
      </c>
      <c r="B243" s="25" t="s">
        <v>10</v>
      </c>
      <c r="C243" s="5">
        <v>1</v>
      </c>
      <c r="D243" s="22">
        <v>27.03</v>
      </c>
      <c r="E243" s="22"/>
      <c r="F243" s="22"/>
    </row>
    <row r="244" spans="1:6" ht="15.75" customHeight="1" x14ac:dyDescent="0.3">
      <c r="A244" s="226">
        <v>12</v>
      </c>
      <c r="B244" s="18" t="s">
        <v>12</v>
      </c>
      <c r="C244" s="5">
        <v>4</v>
      </c>
      <c r="D244" s="22">
        <v>28.48</v>
      </c>
      <c r="E244" s="22"/>
      <c r="F244" s="22"/>
    </row>
    <row r="245" spans="1:6" ht="15.75" customHeight="1" x14ac:dyDescent="0.3">
      <c r="A245" s="230"/>
      <c r="B245" s="59" t="s">
        <v>19</v>
      </c>
      <c r="C245" s="5">
        <v>5</v>
      </c>
      <c r="D245" s="22">
        <v>223.09</v>
      </c>
      <c r="E245" s="22">
        <v>160.46</v>
      </c>
      <c r="F245" s="22">
        <v>0.18189</v>
      </c>
    </row>
    <row r="246" spans="1:6" x14ac:dyDescent="0.3">
      <c r="A246" s="226">
        <v>13</v>
      </c>
      <c r="B246" s="68" t="s">
        <v>13</v>
      </c>
      <c r="C246" s="5">
        <v>10</v>
      </c>
      <c r="D246" s="22">
        <v>4.95</v>
      </c>
      <c r="E246" s="22"/>
      <c r="F246" s="22"/>
    </row>
    <row r="247" spans="1:6" x14ac:dyDescent="0.3">
      <c r="A247" s="227"/>
      <c r="B247" s="43" t="s">
        <v>79</v>
      </c>
      <c r="C247" s="6">
        <v>6</v>
      </c>
      <c r="D247" s="42">
        <v>0.86551999999999996</v>
      </c>
      <c r="E247" s="42"/>
      <c r="F247" s="42"/>
    </row>
    <row r="248" spans="1:6" x14ac:dyDescent="0.3">
      <c r="A248" s="227"/>
      <c r="B248" s="38" t="s">
        <v>82</v>
      </c>
      <c r="C248" s="6">
        <v>6</v>
      </c>
      <c r="D248" s="42">
        <v>7.8</v>
      </c>
      <c r="E248" s="42"/>
      <c r="F248" s="42"/>
    </row>
    <row r="249" spans="1:6" ht="15.75" customHeight="1" x14ac:dyDescent="0.3">
      <c r="A249" s="227"/>
      <c r="B249" s="43" t="s">
        <v>128</v>
      </c>
      <c r="C249" s="6">
        <v>10</v>
      </c>
      <c r="D249" s="22">
        <v>4.05</v>
      </c>
      <c r="E249" s="22">
        <v>3.964</v>
      </c>
      <c r="F249" s="42"/>
    </row>
    <row r="250" spans="1:6" ht="16.2" thickBot="1" x14ac:dyDescent="0.35">
      <c r="A250" s="228"/>
      <c r="B250" s="59" t="s">
        <v>129</v>
      </c>
      <c r="C250" s="6">
        <v>10</v>
      </c>
      <c r="D250" s="22">
        <v>4.05</v>
      </c>
      <c r="E250" s="22">
        <v>3.964</v>
      </c>
      <c r="F250" s="42"/>
    </row>
    <row r="251" spans="1:6" ht="16.2" thickBot="1" x14ac:dyDescent="0.35">
      <c r="A251" s="50"/>
      <c r="B251" s="51" t="s">
        <v>16</v>
      </c>
      <c r="C251" s="74"/>
      <c r="D251" s="53">
        <f>SUM(D242:D250)</f>
        <v>312.39552000000003</v>
      </c>
      <c r="E251" s="51">
        <f>SUM(E242:E250)</f>
        <v>168.38800000000001</v>
      </c>
      <c r="F251" s="53">
        <f>SUM(F242:F250)</f>
        <v>0.18189</v>
      </c>
    </row>
    <row r="252" spans="1:6" x14ac:dyDescent="0.3">
      <c r="A252" s="1"/>
      <c r="B252" s="76"/>
      <c r="C252" s="1"/>
      <c r="D252" s="32"/>
      <c r="E252" s="2"/>
      <c r="F252" s="2"/>
    </row>
    <row r="253" spans="1:6" x14ac:dyDescent="0.3">
      <c r="A253" s="1"/>
      <c r="B253" s="43" t="s">
        <v>24</v>
      </c>
      <c r="C253" s="5"/>
      <c r="D253" s="23"/>
      <c r="E253" s="22"/>
      <c r="F253" s="22"/>
    </row>
    <row r="254" spans="1:6" ht="16.5" customHeight="1" x14ac:dyDescent="0.3">
      <c r="A254" s="6">
        <v>1</v>
      </c>
      <c r="B254" s="68" t="s">
        <v>7</v>
      </c>
      <c r="C254" s="5">
        <v>9</v>
      </c>
      <c r="D254" s="22">
        <v>5.3</v>
      </c>
      <c r="E254" s="22"/>
      <c r="F254" s="22"/>
    </row>
    <row r="255" spans="1:6" x14ac:dyDescent="0.3">
      <c r="A255" s="5">
        <v>7</v>
      </c>
      <c r="B255" s="25" t="s">
        <v>10</v>
      </c>
      <c r="C255" s="5">
        <v>1</v>
      </c>
      <c r="D255" s="22">
        <v>14.82</v>
      </c>
      <c r="E255" s="22"/>
      <c r="F255" s="22">
        <v>2.1909999999999999E-2</v>
      </c>
    </row>
    <row r="256" spans="1:6" ht="15.75" customHeight="1" x14ac:dyDescent="0.3">
      <c r="A256" s="253">
        <v>12</v>
      </c>
      <c r="B256" s="18" t="s">
        <v>12</v>
      </c>
      <c r="C256" s="24">
        <v>4</v>
      </c>
      <c r="D256" s="22">
        <v>21.05</v>
      </c>
      <c r="E256" s="40"/>
      <c r="F256" s="37"/>
    </row>
    <row r="257" spans="1:6" ht="15.75" customHeight="1" x14ac:dyDescent="0.3">
      <c r="A257" s="254"/>
      <c r="B257" s="17" t="s">
        <v>19</v>
      </c>
      <c r="C257" s="24">
        <v>5</v>
      </c>
      <c r="D257" s="22">
        <v>133.87</v>
      </c>
      <c r="E257" s="40">
        <v>75.27</v>
      </c>
      <c r="F257" s="22"/>
    </row>
    <row r="258" spans="1:6" x14ac:dyDescent="0.3">
      <c r="A258" s="226">
        <v>13</v>
      </c>
      <c r="B258" s="25" t="s">
        <v>13</v>
      </c>
      <c r="C258" s="58">
        <v>10</v>
      </c>
      <c r="D258" s="22">
        <v>1.43</v>
      </c>
      <c r="E258" s="22"/>
      <c r="F258" s="37"/>
    </row>
    <row r="259" spans="1:6" x14ac:dyDescent="0.3">
      <c r="A259" s="227"/>
      <c r="B259" s="43" t="s">
        <v>79</v>
      </c>
      <c r="C259" s="58">
        <v>6</v>
      </c>
      <c r="D259" s="22">
        <v>4.9182499999999996</v>
      </c>
      <c r="E259" s="2"/>
      <c r="F259" s="37"/>
    </row>
    <row r="260" spans="1:6" x14ac:dyDescent="0.3">
      <c r="A260" s="227"/>
      <c r="B260" s="38" t="s">
        <v>82</v>
      </c>
      <c r="C260" s="24">
        <v>6</v>
      </c>
      <c r="D260" s="22">
        <v>6.4</v>
      </c>
      <c r="E260" s="2"/>
      <c r="F260" s="37"/>
    </row>
    <row r="261" spans="1:6" ht="15" customHeight="1" x14ac:dyDescent="0.3">
      <c r="A261" s="227"/>
      <c r="B261" s="65" t="s">
        <v>128</v>
      </c>
      <c r="C261" s="82">
        <v>10</v>
      </c>
      <c r="D261" s="22">
        <v>4.05</v>
      </c>
      <c r="E261" s="22">
        <v>3.964</v>
      </c>
      <c r="F261" s="37"/>
    </row>
    <row r="262" spans="1:6" ht="16.2" thickBot="1" x14ac:dyDescent="0.35">
      <c r="A262" s="228"/>
      <c r="B262" s="59" t="s">
        <v>129</v>
      </c>
      <c r="C262" s="6">
        <v>10</v>
      </c>
      <c r="D262" s="22">
        <v>4.05</v>
      </c>
      <c r="E262" s="22">
        <v>3.964</v>
      </c>
      <c r="F262" s="2"/>
    </row>
    <row r="263" spans="1:6" ht="16.2" thickBot="1" x14ac:dyDescent="0.35">
      <c r="A263" s="50"/>
      <c r="B263" s="51" t="s">
        <v>16</v>
      </c>
      <c r="C263" s="77"/>
      <c r="D263" s="53">
        <f>SUM(D254:D262)</f>
        <v>195.88825000000006</v>
      </c>
      <c r="E263" s="51">
        <f>SUM(E254:E262)</f>
        <v>83.197999999999993</v>
      </c>
      <c r="F263" s="53">
        <f>SUM(F254:F262)</f>
        <v>2.1909999999999999E-2</v>
      </c>
    </row>
    <row r="264" spans="1:6" x14ac:dyDescent="0.3">
      <c r="A264" s="1"/>
      <c r="B264" s="66"/>
      <c r="C264" s="26"/>
      <c r="D264" s="32"/>
      <c r="E264" s="27"/>
      <c r="F264" s="2"/>
    </row>
    <row r="265" spans="1:6" x14ac:dyDescent="0.3">
      <c r="A265" s="1"/>
      <c r="B265" s="43" t="s">
        <v>25</v>
      </c>
      <c r="C265" s="24"/>
      <c r="D265" s="23"/>
      <c r="E265" s="23"/>
      <c r="F265" s="22"/>
    </row>
    <row r="266" spans="1:6" x14ac:dyDescent="0.3">
      <c r="A266" s="78">
        <v>7</v>
      </c>
      <c r="B266" s="25" t="s">
        <v>10</v>
      </c>
      <c r="C266" s="24">
        <v>1</v>
      </c>
      <c r="D266" s="22">
        <v>32.909999999999997</v>
      </c>
      <c r="E266" s="23"/>
      <c r="F266" s="22"/>
    </row>
    <row r="267" spans="1:6" ht="15.75" customHeight="1" x14ac:dyDescent="0.3">
      <c r="A267" s="236">
        <v>12</v>
      </c>
      <c r="B267" s="18" t="s">
        <v>12</v>
      </c>
      <c r="C267" s="24">
        <v>4</v>
      </c>
      <c r="D267" s="22">
        <v>47.84</v>
      </c>
      <c r="E267" s="40"/>
      <c r="F267" s="22"/>
    </row>
    <row r="268" spans="1:6" ht="15.75" customHeight="1" x14ac:dyDescent="0.3">
      <c r="A268" s="236"/>
      <c r="B268" s="17" t="s">
        <v>19</v>
      </c>
      <c r="C268" s="24">
        <v>5</v>
      </c>
      <c r="D268" s="22">
        <v>171.5</v>
      </c>
      <c r="E268" s="40">
        <v>96.7</v>
      </c>
      <c r="F268" s="22">
        <v>5.4109999999999998E-2</v>
      </c>
    </row>
    <row r="269" spans="1:6" x14ac:dyDescent="0.3">
      <c r="A269" s="226">
        <v>13</v>
      </c>
      <c r="B269" s="25" t="s">
        <v>13</v>
      </c>
      <c r="C269" s="24">
        <v>10</v>
      </c>
      <c r="D269" s="22">
        <v>2.16</v>
      </c>
      <c r="E269" s="40"/>
      <c r="F269" s="22"/>
    </row>
    <row r="270" spans="1:6" x14ac:dyDescent="0.3">
      <c r="A270" s="227"/>
      <c r="B270" s="43" t="s">
        <v>79</v>
      </c>
      <c r="C270" s="24">
        <v>6</v>
      </c>
      <c r="D270" s="22">
        <v>2.2026400000000002</v>
      </c>
      <c r="E270" s="40"/>
      <c r="F270" s="22"/>
    </row>
    <row r="271" spans="1:6" x14ac:dyDescent="0.3">
      <c r="A271" s="227"/>
      <c r="B271" s="38" t="s">
        <v>82</v>
      </c>
      <c r="C271" s="24">
        <v>6</v>
      </c>
      <c r="D271" s="22">
        <v>6</v>
      </c>
      <c r="E271" s="40"/>
      <c r="F271" s="22"/>
    </row>
    <row r="272" spans="1:6" ht="15.75" customHeight="1" x14ac:dyDescent="0.3">
      <c r="A272" s="227"/>
      <c r="B272" s="17" t="s">
        <v>128</v>
      </c>
      <c r="C272" s="24">
        <v>10</v>
      </c>
      <c r="D272" s="22">
        <v>4.05</v>
      </c>
      <c r="E272" s="22">
        <v>3.964</v>
      </c>
      <c r="F272" s="22"/>
    </row>
    <row r="273" spans="1:6" ht="16.2" thickBot="1" x14ac:dyDescent="0.35">
      <c r="A273" s="228"/>
      <c r="B273" s="59" t="s">
        <v>129</v>
      </c>
      <c r="C273" s="26">
        <v>10</v>
      </c>
      <c r="D273" s="22">
        <v>4.05</v>
      </c>
      <c r="E273" s="22">
        <v>3.964</v>
      </c>
      <c r="F273" s="22"/>
    </row>
    <row r="274" spans="1:6" ht="16.2" thickBot="1" x14ac:dyDescent="0.35">
      <c r="A274" s="50"/>
      <c r="B274" s="51" t="s">
        <v>16</v>
      </c>
      <c r="C274" s="77"/>
      <c r="D274" s="53">
        <f>SUM(D266:D273)</f>
        <v>270.71264000000002</v>
      </c>
      <c r="E274" s="53">
        <f>SUM(E266:E273)</f>
        <v>104.628</v>
      </c>
      <c r="F274" s="53">
        <f>SUM(F266:F273)</f>
        <v>5.4109999999999998E-2</v>
      </c>
    </row>
    <row r="275" spans="1:6" x14ac:dyDescent="0.3">
      <c r="A275" s="1"/>
      <c r="B275" s="79"/>
      <c r="C275" s="26"/>
      <c r="D275" s="32"/>
      <c r="E275" s="32"/>
      <c r="F275" s="2"/>
    </row>
    <row r="276" spans="1:6" x14ac:dyDescent="0.3">
      <c r="A276" s="1"/>
      <c r="B276" s="16" t="s">
        <v>26</v>
      </c>
      <c r="C276" s="26"/>
      <c r="D276" s="32"/>
      <c r="E276" s="32"/>
      <c r="F276" s="22"/>
    </row>
    <row r="277" spans="1:6" x14ac:dyDescent="0.3">
      <c r="A277" s="5">
        <v>7</v>
      </c>
      <c r="B277" s="25" t="s">
        <v>10</v>
      </c>
      <c r="C277" s="26">
        <v>1</v>
      </c>
      <c r="D277" s="2">
        <v>21.2</v>
      </c>
      <c r="E277" s="32"/>
      <c r="F277" s="22"/>
    </row>
    <row r="278" spans="1:6" ht="15.75" customHeight="1" x14ac:dyDescent="0.3">
      <c r="A278" s="226">
        <v>12</v>
      </c>
      <c r="B278" s="37" t="s">
        <v>12</v>
      </c>
      <c r="C278" s="24">
        <v>4</v>
      </c>
      <c r="D278" s="22">
        <v>35.130000000000003</v>
      </c>
      <c r="E278" s="40"/>
      <c r="F278" s="22"/>
    </row>
    <row r="279" spans="1:6" x14ac:dyDescent="0.3">
      <c r="A279" s="227"/>
      <c r="B279" s="43" t="s">
        <v>19</v>
      </c>
      <c r="C279" s="24">
        <v>5</v>
      </c>
      <c r="D279" s="22">
        <v>114.54</v>
      </c>
      <c r="E279" s="40">
        <v>75.16</v>
      </c>
      <c r="F279" s="22">
        <v>8.8340000000000002E-2</v>
      </c>
    </row>
    <row r="280" spans="1:6" x14ac:dyDescent="0.3">
      <c r="A280" s="226">
        <v>13</v>
      </c>
      <c r="B280" s="25" t="s">
        <v>13</v>
      </c>
      <c r="C280" s="26">
        <v>10</v>
      </c>
      <c r="D280" s="2">
        <v>0.85</v>
      </c>
      <c r="E280" s="27"/>
      <c r="F280" s="22"/>
    </row>
    <row r="281" spans="1:6" x14ac:dyDescent="0.3">
      <c r="A281" s="227"/>
      <c r="B281" s="43" t="s">
        <v>79</v>
      </c>
      <c r="C281" s="26">
        <v>6</v>
      </c>
      <c r="D281" s="56">
        <v>4.8122600000000002</v>
      </c>
      <c r="E281" s="27"/>
      <c r="F281" s="42"/>
    </row>
    <row r="282" spans="1:6" x14ac:dyDescent="0.3">
      <c r="A282" s="227"/>
      <c r="B282" s="38" t="s">
        <v>82</v>
      </c>
      <c r="C282" s="24">
        <v>6</v>
      </c>
      <c r="D282" s="42">
        <v>2.4500000000000002</v>
      </c>
      <c r="E282" s="40"/>
      <c r="F282" s="42"/>
    </row>
    <row r="283" spans="1:6" ht="17.25" customHeight="1" x14ac:dyDescent="0.3">
      <c r="A283" s="227"/>
      <c r="B283" s="17" t="s">
        <v>128</v>
      </c>
      <c r="C283" s="30">
        <v>10</v>
      </c>
      <c r="D283" s="42">
        <v>2.0249999999999999</v>
      </c>
      <c r="E283" s="80">
        <v>1.982</v>
      </c>
      <c r="F283" s="42"/>
    </row>
    <row r="284" spans="1:6" ht="16.2" thickBot="1" x14ac:dyDescent="0.35">
      <c r="A284" s="228"/>
      <c r="B284" s="65" t="s">
        <v>129</v>
      </c>
      <c r="C284" s="30">
        <v>10</v>
      </c>
      <c r="D284" s="42">
        <v>2.0249999999999999</v>
      </c>
      <c r="E284" s="71">
        <v>1.982</v>
      </c>
      <c r="F284" s="42"/>
    </row>
    <row r="285" spans="1:6" ht="16.2" thickBot="1" x14ac:dyDescent="0.35">
      <c r="A285" s="50"/>
      <c r="B285" s="51" t="s">
        <v>16</v>
      </c>
      <c r="C285" s="77"/>
      <c r="D285" s="53">
        <f>SUM(D277:D284)</f>
        <v>183.03226000000001</v>
      </c>
      <c r="E285" s="51">
        <f>SUM(E277:E284)</f>
        <v>79.123999999999995</v>
      </c>
      <c r="F285" s="53">
        <f>SUM(F277:F284)</f>
        <v>8.8340000000000002E-2</v>
      </c>
    </row>
    <row r="286" spans="1:6" x14ac:dyDescent="0.3">
      <c r="A286" s="1"/>
      <c r="B286" s="66"/>
      <c r="C286" s="26"/>
      <c r="D286" s="32"/>
      <c r="E286" s="27"/>
      <c r="F286" s="2"/>
    </row>
    <row r="287" spans="1:6" x14ac:dyDescent="0.3">
      <c r="A287" s="55"/>
      <c r="B287" s="16" t="s">
        <v>27</v>
      </c>
      <c r="C287" s="26"/>
      <c r="D287" s="32"/>
      <c r="E287" s="32"/>
      <c r="F287" s="22"/>
    </row>
    <row r="288" spans="1:6" ht="16.5" customHeight="1" x14ac:dyDescent="0.3">
      <c r="A288" s="225">
        <v>7</v>
      </c>
      <c r="B288" s="25" t="s">
        <v>10</v>
      </c>
      <c r="C288" s="26">
        <v>1</v>
      </c>
      <c r="D288" s="2">
        <v>27.95</v>
      </c>
      <c r="E288" s="32"/>
      <c r="F288" s="22">
        <v>1.6629999999999999E-2</v>
      </c>
    </row>
    <row r="289" spans="1:6" ht="15.75" customHeight="1" x14ac:dyDescent="0.3">
      <c r="A289" s="226">
        <v>12</v>
      </c>
      <c r="B289" s="18" t="s">
        <v>12</v>
      </c>
      <c r="C289" s="26">
        <v>4</v>
      </c>
      <c r="D289" s="2">
        <v>30.35</v>
      </c>
      <c r="E289" s="27"/>
      <c r="F289" s="22"/>
    </row>
    <row r="290" spans="1:6" ht="15.75" customHeight="1" x14ac:dyDescent="0.3">
      <c r="A290" s="227"/>
      <c r="B290" s="17" t="s">
        <v>19</v>
      </c>
      <c r="C290" s="26">
        <v>5</v>
      </c>
      <c r="D290" s="2">
        <v>112.82</v>
      </c>
      <c r="E290" s="2">
        <v>81.97</v>
      </c>
      <c r="F290" s="22"/>
    </row>
    <row r="291" spans="1:6" x14ac:dyDescent="0.3">
      <c r="A291" s="226">
        <v>13</v>
      </c>
      <c r="B291" s="25" t="s">
        <v>13</v>
      </c>
      <c r="C291" s="26">
        <v>10</v>
      </c>
      <c r="D291" s="2">
        <v>2.64</v>
      </c>
      <c r="E291" s="27"/>
      <c r="F291" s="22"/>
    </row>
    <row r="292" spans="1:6" x14ac:dyDescent="0.3">
      <c r="A292" s="227"/>
      <c r="B292" s="29" t="s">
        <v>58</v>
      </c>
      <c r="C292" s="26">
        <v>6</v>
      </c>
      <c r="D292" s="2">
        <v>1</v>
      </c>
      <c r="E292" s="27"/>
      <c r="F292" s="22"/>
    </row>
    <row r="293" spans="1:6" x14ac:dyDescent="0.3">
      <c r="A293" s="227"/>
      <c r="B293" s="137" t="s">
        <v>79</v>
      </c>
      <c r="C293" s="26">
        <v>6</v>
      </c>
      <c r="D293" s="22">
        <v>0.60182000000000002</v>
      </c>
      <c r="E293" s="40"/>
      <c r="F293" s="22"/>
    </row>
    <row r="294" spans="1:6" ht="15.75" customHeight="1" x14ac:dyDescent="0.3">
      <c r="A294" s="227"/>
      <c r="B294" s="17" t="s">
        <v>128</v>
      </c>
      <c r="C294" s="24">
        <v>10</v>
      </c>
      <c r="D294" s="56">
        <v>2.0249999999999999</v>
      </c>
      <c r="E294" s="80">
        <v>1.982</v>
      </c>
      <c r="F294" s="56"/>
    </row>
    <row r="295" spans="1:6" ht="16.2" thickBot="1" x14ac:dyDescent="0.35">
      <c r="A295" s="228"/>
      <c r="B295" s="59" t="s">
        <v>129</v>
      </c>
      <c r="C295" s="30">
        <v>10</v>
      </c>
      <c r="D295" s="42">
        <v>2.0249999999999999</v>
      </c>
      <c r="E295" s="71">
        <v>1.982</v>
      </c>
      <c r="F295" s="42"/>
    </row>
    <row r="296" spans="1:6" ht="16.2" thickBot="1" x14ac:dyDescent="0.35">
      <c r="A296" s="50"/>
      <c r="B296" s="51" t="s">
        <v>16</v>
      </c>
      <c r="C296" s="77"/>
      <c r="D296" s="53">
        <f>SUM(D288:D295)</f>
        <v>179.41182000000001</v>
      </c>
      <c r="E296" s="51">
        <f>SUM(E289:E295)</f>
        <v>85.933999999999997</v>
      </c>
      <c r="F296" s="53">
        <f>SUM(F288:F295)</f>
        <v>1.6629999999999999E-2</v>
      </c>
    </row>
    <row r="297" spans="1:6" x14ac:dyDescent="0.3">
      <c r="A297" s="1"/>
      <c r="B297" s="79"/>
      <c r="C297" s="26"/>
      <c r="D297" s="32"/>
      <c r="E297" s="27"/>
      <c r="F297" s="2"/>
    </row>
    <row r="298" spans="1:6" x14ac:dyDescent="0.3">
      <c r="A298" s="1"/>
      <c r="B298" s="16" t="s">
        <v>28</v>
      </c>
      <c r="C298" s="26"/>
      <c r="D298" s="32"/>
      <c r="E298" s="32"/>
      <c r="F298" s="22"/>
    </row>
    <row r="299" spans="1:6" x14ac:dyDescent="0.3">
      <c r="A299" s="163">
        <v>7</v>
      </c>
      <c r="B299" s="25" t="s">
        <v>10</v>
      </c>
      <c r="C299" s="26">
        <v>1</v>
      </c>
      <c r="D299" s="2">
        <v>40.226999999999997</v>
      </c>
      <c r="E299" s="32"/>
      <c r="F299" s="22"/>
    </row>
    <row r="300" spans="1:6" ht="15.75" customHeight="1" x14ac:dyDescent="0.3">
      <c r="A300" s="226">
        <v>12</v>
      </c>
      <c r="B300" s="18" t="s">
        <v>12</v>
      </c>
      <c r="C300" s="26">
        <v>4</v>
      </c>
      <c r="D300" s="2">
        <v>15.9</v>
      </c>
      <c r="E300" s="27"/>
      <c r="F300" s="22"/>
    </row>
    <row r="301" spans="1:6" ht="15.75" customHeight="1" x14ac:dyDescent="0.3">
      <c r="A301" s="230"/>
      <c r="B301" s="59" t="s">
        <v>19</v>
      </c>
      <c r="C301" s="26">
        <v>5</v>
      </c>
      <c r="D301" s="2">
        <v>84.08</v>
      </c>
      <c r="E301" s="27">
        <v>59.6</v>
      </c>
      <c r="F301" s="22"/>
    </row>
    <row r="302" spans="1:6" x14ac:dyDescent="0.3">
      <c r="A302" s="250">
        <v>13</v>
      </c>
      <c r="B302" s="25" t="s">
        <v>13</v>
      </c>
      <c r="C302" s="36">
        <v>10</v>
      </c>
      <c r="D302" s="22">
        <v>1.45</v>
      </c>
      <c r="E302" s="40"/>
      <c r="F302" s="22"/>
    </row>
    <row r="303" spans="1:6" x14ac:dyDescent="0.3">
      <c r="A303" s="251"/>
      <c r="B303" s="17" t="s">
        <v>128</v>
      </c>
      <c r="C303" s="39">
        <v>10</v>
      </c>
      <c r="D303" s="42">
        <v>2.0249999999999999</v>
      </c>
      <c r="E303" s="80">
        <v>1.982</v>
      </c>
      <c r="F303" s="42"/>
    </row>
    <row r="304" spans="1:6" ht="16.2" thickBot="1" x14ac:dyDescent="0.35">
      <c r="A304" s="252"/>
      <c r="B304" s="59" t="s">
        <v>129</v>
      </c>
      <c r="C304" s="39">
        <v>10</v>
      </c>
      <c r="D304" s="42">
        <v>2.0249999999999999</v>
      </c>
      <c r="E304" s="71">
        <v>1.982</v>
      </c>
      <c r="F304" s="42"/>
    </row>
    <row r="305" spans="1:6" ht="16.2" thickBot="1" x14ac:dyDescent="0.35">
      <c r="A305" s="61"/>
      <c r="B305" s="51" t="s">
        <v>16</v>
      </c>
      <c r="C305" s="77"/>
      <c r="D305" s="53">
        <f>SUM(D299:D304)</f>
        <v>145.70699999999999</v>
      </c>
      <c r="E305" s="51">
        <f>SUM(E299:E304)</f>
        <v>63.564</v>
      </c>
      <c r="F305" s="53">
        <f>SUM(F299:F302)</f>
        <v>0</v>
      </c>
    </row>
    <row r="306" spans="1:6" x14ac:dyDescent="0.3">
      <c r="A306" s="1"/>
      <c r="B306" s="76"/>
      <c r="C306" s="26"/>
      <c r="D306" s="32"/>
      <c r="E306" s="27"/>
      <c r="F306" s="2"/>
    </row>
    <row r="307" spans="1:6" x14ac:dyDescent="0.3">
      <c r="A307" s="1"/>
      <c r="B307" s="43" t="s">
        <v>29</v>
      </c>
      <c r="C307" s="24"/>
      <c r="D307" s="23"/>
      <c r="E307" s="23"/>
      <c r="F307" s="22"/>
    </row>
    <row r="308" spans="1:6" x14ac:dyDescent="0.3">
      <c r="A308" s="163">
        <v>7</v>
      </c>
      <c r="B308" s="25" t="s">
        <v>10</v>
      </c>
      <c r="C308" s="26">
        <v>1</v>
      </c>
      <c r="D308" s="2">
        <v>17.72</v>
      </c>
      <c r="E308" s="2"/>
      <c r="F308" s="22"/>
    </row>
    <row r="309" spans="1:6" ht="15.75" customHeight="1" x14ac:dyDescent="0.3">
      <c r="A309" s="226">
        <v>12</v>
      </c>
      <c r="B309" s="18" t="s">
        <v>12</v>
      </c>
      <c r="C309" s="26">
        <v>4</v>
      </c>
      <c r="D309" s="2">
        <v>22.84</v>
      </c>
      <c r="E309" s="2"/>
      <c r="F309" s="22"/>
    </row>
    <row r="310" spans="1:6" ht="15.75" customHeight="1" x14ac:dyDescent="0.3">
      <c r="A310" s="230"/>
      <c r="B310" s="65" t="s">
        <v>19</v>
      </c>
      <c r="C310" s="26">
        <v>5</v>
      </c>
      <c r="D310" s="2">
        <v>155.46</v>
      </c>
      <c r="E310" s="2">
        <v>68.12</v>
      </c>
      <c r="F310" s="22">
        <v>3.5779999999999999E-2</v>
      </c>
    </row>
    <row r="311" spans="1:6" ht="15.75" customHeight="1" x14ac:dyDescent="0.3">
      <c r="A311" s="226">
        <v>13</v>
      </c>
      <c r="B311" s="25" t="s">
        <v>13</v>
      </c>
      <c r="C311" s="24">
        <v>10</v>
      </c>
      <c r="D311" s="22">
        <v>1.4</v>
      </c>
      <c r="E311" s="22"/>
      <c r="F311" s="23"/>
    </row>
    <row r="312" spans="1:6" x14ac:dyDescent="0.3">
      <c r="A312" s="227"/>
      <c r="B312" s="17" t="s">
        <v>128</v>
      </c>
      <c r="C312" s="24">
        <v>10</v>
      </c>
      <c r="D312" s="22">
        <v>4.05</v>
      </c>
      <c r="E312" s="22">
        <v>3.964</v>
      </c>
      <c r="F312" s="23"/>
    </row>
    <row r="313" spans="1:6" ht="16.2" thickBot="1" x14ac:dyDescent="0.35">
      <c r="A313" s="228"/>
      <c r="B313" s="59" t="s">
        <v>129</v>
      </c>
      <c r="C313" s="82">
        <v>10</v>
      </c>
      <c r="D313" s="42">
        <v>4.05</v>
      </c>
      <c r="E313" s="42">
        <v>3.964</v>
      </c>
      <c r="F313" s="81"/>
    </row>
    <row r="314" spans="1:6" ht="16.2" thickBot="1" x14ac:dyDescent="0.35">
      <c r="A314" s="61"/>
      <c r="B314" s="51" t="s">
        <v>16</v>
      </c>
      <c r="C314" s="83"/>
      <c r="D314" s="53">
        <f>SUM(D308:D313)</f>
        <v>205.52000000000004</v>
      </c>
      <c r="E314" s="53">
        <f>SUM(E308:E313)</f>
        <v>76.048000000000002</v>
      </c>
      <c r="F314" s="53">
        <f>SUM(F308:F311)</f>
        <v>3.5779999999999999E-2</v>
      </c>
    </row>
    <row r="315" spans="1:6" x14ac:dyDescent="0.3">
      <c r="A315" s="12"/>
      <c r="B315" s="76"/>
      <c r="C315" s="12"/>
      <c r="D315" s="32"/>
      <c r="E315" s="32"/>
      <c r="F315" s="32"/>
    </row>
    <row r="316" spans="1:6" x14ac:dyDescent="0.3">
      <c r="A316" s="12"/>
      <c r="B316" s="43" t="s">
        <v>30</v>
      </c>
      <c r="C316" s="84"/>
      <c r="D316" s="23"/>
      <c r="E316" s="57"/>
      <c r="F316" s="23"/>
    </row>
    <row r="317" spans="1:6" x14ac:dyDescent="0.3">
      <c r="A317" s="176">
        <v>7</v>
      </c>
      <c r="B317" s="28" t="s">
        <v>10</v>
      </c>
      <c r="C317" s="24">
        <v>1</v>
      </c>
      <c r="D317" s="22">
        <v>25</v>
      </c>
      <c r="E317" s="57"/>
      <c r="F317" s="22"/>
    </row>
    <row r="318" spans="1:6" ht="15.75" customHeight="1" x14ac:dyDescent="0.3">
      <c r="A318" s="226">
        <v>12</v>
      </c>
      <c r="B318" s="18" t="s">
        <v>12</v>
      </c>
      <c r="C318" s="24">
        <v>4</v>
      </c>
      <c r="D318" s="22">
        <v>92.68</v>
      </c>
      <c r="E318" s="22"/>
      <c r="F318" s="22"/>
    </row>
    <row r="319" spans="1:6" ht="15.75" customHeight="1" x14ac:dyDescent="0.3">
      <c r="A319" s="227"/>
      <c r="B319" s="17" t="s">
        <v>19</v>
      </c>
      <c r="C319" s="24">
        <v>5</v>
      </c>
      <c r="D319" s="22">
        <v>557.04999999999995</v>
      </c>
      <c r="E319" s="22">
        <v>362.46</v>
      </c>
      <c r="F319" s="22">
        <v>0.27283000000000002</v>
      </c>
    </row>
    <row r="320" spans="1:6" x14ac:dyDescent="0.3">
      <c r="A320" s="226">
        <v>13</v>
      </c>
      <c r="B320" s="25" t="s">
        <v>31</v>
      </c>
      <c r="C320" s="5">
        <v>10</v>
      </c>
      <c r="D320" s="22">
        <v>8.8000000000000007</v>
      </c>
      <c r="E320" s="22"/>
      <c r="F320" s="22"/>
    </row>
    <row r="321" spans="1:6" x14ac:dyDescent="0.3">
      <c r="A321" s="227"/>
      <c r="B321" s="17" t="s">
        <v>79</v>
      </c>
      <c r="C321" s="5">
        <v>6</v>
      </c>
      <c r="D321" s="22">
        <v>22.65315</v>
      </c>
      <c r="E321" s="22"/>
      <c r="F321" s="22">
        <v>1.8600000000000001E-3</v>
      </c>
    </row>
    <row r="322" spans="1:6" x14ac:dyDescent="0.3">
      <c r="A322" s="227"/>
      <c r="B322" s="38" t="s">
        <v>58</v>
      </c>
      <c r="C322" s="5">
        <v>6</v>
      </c>
      <c r="D322" s="22">
        <v>50</v>
      </c>
      <c r="E322" s="22"/>
      <c r="F322" s="22"/>
    </row>
    <row r="323" spans="1:6" x14ac:dyDescent="0.3">
      <c r="A323" s="227"/>
      <c r="B323" s="17" t="s">
        <v>128</v>
      </c>
      <c r="C323" s="5">
        <v>10</v>
      </c>
      <c r="D323" s="22">
        <v>10.130000000000001</v>
      </c>
      <c r="E323" s="158">
        <v>9.9149999999999991</v>
      </c>
      <c r="F323" s="22"/>
    </row>
    <row r="324" spans="1:6" ht="16.2" thickBot="1" x14ac:dyDescent="0.35">
      <c r="A324" s="228"/>
      <c r="B324" s="59" t="s">
        <v>129</v>
      </c>
      <c r="C324" s="24">
        <v>10</v>
      </c>
      <c r="D324" s="22">
        <v>10.130000000000001</v>
      </c>
      <c r="E324" s="22">
        <v>9.9149999999999991</v>
      </c>
      <c r="F324" s="22"/>
    </row>
    <row r="325" spans="1:6" ht="16.2" thickBot="1" x14ac:dyDescent="0.35">
      <c r="A325" s="50"/>
      <c r="B325" s="51" t="s">
        <v>16</v>
      </c>
      <c r="C325" s="74"/>
      <c r="D325" s="53">
        <f>SUM(D317:D324)</f>
        <v>776.44314999999995</v>
      </c>
      <c r="E325" s="51">
        <f>SUM(E317:E324)</f>
        <v>382.29</v>
      </c>
      <c r="F325" s="53">
        <f>SUM(F317:F324)</f>
        <v>0.27468999999999999</v>
      </c>
    </row>
    <row r="326" spans="1:6" x14ac:dyDescent="0.3">
      <c r="A326" s="1"/>
      <c r="B326" s="85"/>
      <c r="C326" s="1"/>
      <c r="D326" s="32"/>
      <c r="E326" s="2"/>
      <c r="F326" s="2"/>
    </row>
    <row r="327" spans="1:6" x14ac:dyDescent="0.3">
      <c r="A327" s="1"/>
      <c r="B327" s="43" t="s">
        <v>32</v>
      </c>
      <c r="C327" s="5"/>
      <c r="D327" s="23"/>
      <c r="E327" s="22"/>
      <c r="F327" s="22"/>
    </row>
    <row r="328" spans="1:6" x14ac:dyDescent="0.3">
      <c r="A328" s="226">
        <v>7</v>
      </c>
      <c r="B328" s="28" t="s">
        <v>10</v>
      </c>
      <c r="C328" s="86">
        <v>1</v>
      </c>
      <c r="D328" s="22">
        <v>24.521999999999998</v>
      </c>
      <c r="E328" s="22"/>
      <c r="F328" s="22"/>
    </row>
    <row r="329" spans="1:6" x14ac:dyDescent="0.3">
      <c r="A329" s="227"/>
      <c r="B329" s="137" t="s">
        <v>79</v>
      </c>
      <c r="C329" s="30">
        <v>1</v>
      </c>
      <c r="D329" s="2">
        <v>6.7610000000000003E-2</v>
      </c>
      <c r="E329" s="2"/>
      <c r="F329" s="2"/>
    </row>
    <row r="330" spans="1:6" x14ac:dyDescent="0.3">
      <c r="A330" s="230"/>
      <c r="B330" s="38" t="s">
        <v>58</v>
      </c>
      <c r="C330" s="86">
        <v>1</v>
      </c>
      <c r="D330" s="22">
        <v>0.8</v>
      </c>
      <c r="E330" s="22"/>
      <c r="F330" s="22"/>
    </row>
    <row r="331" spans="1:6" ht="15.75" customHeight="1" x14ac:dyDescent="0.3">
      <c r="A331" s="226">
        <v>12</v>
      </c>
      <c r="B331" s="18" t="s">
        <v>12</v>
      </c>
      <c r="C331" s="5">
        <v>4</v>
      </c>
      <c r="D331" s="22">
        <v>16.82</v>
      </c>
      <c r="E331" s="22"/>
      <c r="F331" s="22"/>
    </row>
    <row r="332" spans="1:6" ht="15.75" customHeight="1" x14ac:dyDescent="0.3">
      <c r="A332" s="227"/>
      <c r="B332" s="17" t="s">
        <v>19</v>
      </c>
      <c r="C332" s="5">
        <v>5</v>
      </c>
      <c r="D332" s="22">
        <v>76.87</v>
      </c>
      <c r="E332" s="22">
        <v>51.76</v>
      </c>
      <c r="F332" s="22"/>
    </row>
    <row r="333" spans="1:6" ht="16.5" customHeight="1" x14ac:dyDescent="0.3">
      <c r="A333" s="226">
        <v>13</v>
      </c>
      <c r="B333" s="25" t="s">
        <v>13</v>
      </c>
      <c r="C333" s="78">
        <v>10</v>
      </c>
      <c r="D333" s="22">
        <v>1.93</v>
      </c>
      <c r="E333" s="22"/>
      <c r="F333" s="22"/>
    </row>
    <row r="334" spans="1:6" x14ac:dyDescent="0.3">
      <c r="A334" s="227"/>
      <c r="B334" s="65" t="s">
        <v>128</v>
      </c>
      <c r="C334" s="5">
        <v>10</v>
      </c>
      <c r="D334" s="22">
        <v>2.0249999999999999</v>
      </c>
      <c r="E334" s="22">
        <v>1.982</v>
      </c>
      <c r="F334" s="22"/>
    </row>
    <row r="335" spans="1:6" ht="16.2" thickBot="1" x14ac:dyDescent="0.35">
      <c r="A335" s="227"/>
      <c r="B335" s="59" t="s">
        <v>129</v>
      </c>
      <c r="C335" s="98">
        <v>10</v>
      </c>
      <c r="D335" s="42">
        <v>2.0249999999999999</v>
      </c>
      <c r="E335" s="42">
        <v>1.982</v>
      </c>
      <c r="F335" s="42"/>
    </row>
    <row r="336" spans="1:6" ht="16.2" thickBot="1" x14ac:dyDescent="0.35">
      <c r="A336" s="61"/>
      <c r="B336" s="51" t="s">
        <v>16</v>
      </c>
      <c r="C336" s="74"/>
      <c r="D336" s="53">
        <f>SUM(D328:D335)</f>
        <v>125.05961000000002</v>
      </c>
      <c r="E336" s="51">
        <f>SUM(E328:E335)</f>
        <v>55.723999999999997</v>
      </c>
      <c r="F336" s="75"/>
    </row>
    <row r="337" spans="1:6" x14ac:dyDescent="0.3">
      <c r="A337" s="1"/>
      <c r="B337" s="76"/>
      <c r="C337" s="26"/>
      <c r="D337" s="32"/>
      <c r="E337" s="32"/>
      <c r="F337" s="32"/>
    </row>
    <row r="338" spans="1:6" ht="31.2" x14ac:dyDescent="0.3">
      <c r="A338" s="1"/>
      <c r="B338" s="43" t="s">
        <v>67</v>
      </c>
      <c r="C338" s="24"/>
      <c r="D338" s="23"/>
      <c r="E338" s="23"/>
      <c r="F338" s="23"/>
    </row>
    <row r="339" spans="1:6" ht="15.75" customHeight="1" x14ac:dyDescent="0.3">
      <c r="A339" s="6">
        <v>7</v>
      </c>
      <c r="B339" s="19" t="s">
        <v>104</v>
      </c>
      <c r="C339" s="24">
        <v>1</v>
      </c>
      <c r="D339" s="158">
        <v>270</v>
      </c>
      <c r="E339" s="23"/>
      <c r="F339" s="23"/>
    </row>
    <row r="340" spans="1:6" ht="15.75" customHeight="1" x14ac:dyDescent="0.3">
      <c r="A340" s="6">
        <v>7</v>
      </c>
      <c r="B340" s="25" t="s">
        <v>10</v>
      </c>
      <c r="C340" s="24">
        <v>1</v>
      </c>
      <c r="D340" s="158">
        <v>772.95500000000004</v>
      </c>
      <c r="E340" s="22"/>
      <c r="F340" s="23"/>
    </row>
    <row r="341" spans="1:6" ht="18" customHeight="1" thickBot="1" x14ac:dyDescent="0.35">
      <c r="A341" s="6">
        <v>12</v>
      </c>
      <c r="B341" s="37" t="s">
        <v>33</v>
      </c>
      <c r="C341" s="24">
        <v>4</v>
      </c>
      <c r="D341" s="158">
        <v>30</v>
      </c>
      <c r="E341" s="23"/>
      <c r="F341" s="23"/>
    </row>
    <row r="342" spans="1:6" ht="16.2" thickBot="1" x14ac:dyDescent="0.35">
      <c r="A342" s="61"/>
      <c r="B342" s="51" t="s">
        <v>16</v>
      </c>
      <c r="C342" s="74"/>
      <c r="D342" s="209">
        <f>SUM(D339:D341)</f>
        <v>1072.9549999999999</v>
      </c>
      <c r="E342" s="53"/>
      <c r="F342" s="75"/>
    </row>
    <row r="343" spans="1:6" x14ac:dyDescent="0.3">
      <c r="A343" s="1"/>
      <c r="B343" s="85"/>
      <c r="C343" s="1"/>
      <c r="D343" s="32"/>
      <c r="E343" s="2"/>
      <c r="F343" s="2"/>
    </row>
    <row r="344" spans="1:6" x14ac:dyDescent="0.3">
      <c r="A344" s="1"/>
      <c r="B344" s="87" t="s">
        <v>34</v>
      </c>
      <c r="C344" s="5"/>
      <c r="D344" s="23"/>
      <c r="E344" s="22"/>
      <c r="F344" s="22"/>
    </row>
    <row r="345" spans="1:6" ht="16.2" thickBot="1" x14ac:dyDescent="0.35">
      <c r="A345" s="6">
        <v>7</v>
      </c>
      <c r="B345" s="19" t="s">
        <v>10</v>
      </c>
      <c r="C345" s="6">
        <v>1</v>
      </c>
      <c r="D345" s="42">
        <v>97.224999999999994</v>
      </c>
      <c r="E345" s="42">
        <v>90</v>
      </c>
      <c r="F345" s="42"/>
    </row>
    <row r="346" spans="1:6" x14ac:dyDescent="0.3">
      <c r="A346" s="61"/>
      <c r="B346" s="88" t="s">
        <v>16</v>
      </c>
      <c r="C346" s="74"/>
      <c r="D346" s="53">
        <f>SUM(D345)</f>
        <v>97.224999999999994</v>
      </c>
      <c r="E346" s="51">
        <f>SUM(E344:E345)</f>
        <v>90</v>
      </c>
      <c r="F346" s="53">
        <f>SUM(F345)</f>
        <v>0</v>
      </c>
    </row>
    <row r="347" spans="1:6" x14ac:dyDescent="0.3">
      <c r="A347" s="1"/>
      <c r="B347" s="89"/>
      <c r="C347" s="5"/>
      <c r="D347" s="23"/>
      <c r="E347" s="22"/>
      <c r="F347" s="22"/>
    </row>
    <row r="348" spans="1:6" x14ac:dyDescent="0.3">
      <c r="A348" s="1"/>
      <c r="B348" s="90" t="s">
        <v>72</v>
      </c>
      <c r="C348" s="47"/>
      <c r="D348" s="23"/>
      <c r="E348" s="23"/>
      <c r="F348" s="23"/>
    </row>
    <row r="349" spans="1:6" x14ac:dyDescent="0.3">
      <c r="A349" s="226">
        <v>1</v>
      </c>
      <c r="B349" s="37" t="s">
        <v>7</v>
      </c>
      <c r="C349" s="5">
        <v>9</v>
      </c>
      <c r="D349" s="158">
        <f>SUM(D364+D384+D396)</f>
        <v>5.8739999999999997</v>
      </c>
      <c r="E349" s="204"/>
      <c r="F349" s="23"/>
    </row>
    <row r="350" spans="1:6" x14ac:dyDescent="0.3">
      <c r="A350" s="227"/>
      <c r="B350" s="19"/>
      <c r="C350" s="5">
        <v>8</v>
      </c>
      <c r="D350" s="158">
        <v>0</v>
      </c>
      <c r="E350" s="204"/>
      <c r="F350" s="23"/>
    </row>
    <row r="351" spans="1:6" x14ac:dyDescent="0.3">
      <c r="A351" s="230"/>
      <c r="B351" s="16" t="s">
        <v>50</v>
      </c>
      <c r="C351" s="5">
        <v>9</v>
      </c>
      <c r="D351" s="158">
        <f>D397</f>
        <v>20</v>
      </c>
      <c r="E351" s="171">
        <f>SUM(E397)</f>
        <v>5.0860000000000003</v>
      </c>
      <c r="F351" s="23"/>
    </row>
    <row r="352" spans="1:6" x14ac:dyDescent="0.3">
      <c r="A352" s="226">
        <v>6</v>
      </c>
      <c r="B352" s="37" t="s">
        <v>9</v>
      </c>
      <c r="C352" s="5">
        <v>8</v>
      </c>
      <c r="D352" s="158">
        <f>SUM(D358+D365+D372+D378+D385+D391)</f>
        <v>1412.258</v>
      </c>
      <c r="E352" s="171">
        <f>SUM(E358+E365+E372+E378+E385+E391)</f>
        <v>1082.6120000000001</v>
      </c>
      <c r="F352" s="22"/>
    </row>
    <row r="353" spans="1:6" x14ac:dyDescent="0.3">
      <c r="A353" s="227"/>
      <c r="B353" s="37" t="s">
        <v>103</v>
      </c>
      <c r="C353" s="5">
        <v>8</v>
      </c>
      <c r="D353" s="162">
        <f>SUM(D359+D366+D373+D379+D386+D392)</f>
        <v>402.34199999999998</v>
      </c>
      <c r="E353" s="199">
        <f>SUM(E359+E366+E373+E379+E386+E392)</f>
        <v>360.86900000000003</v>
      </c>
      <c r="F353" s="42"/>
    </row>
    <row r="354" spans="1:6" x14ac:dyDescent="0.3">
      <c r="A354" s="228"/>
      <c r="B354" s="29" t="s">
        <v>58</v>
      </c>
      <c r="C354" s="5">
        <v>8</v>
      </c>
      <c r="D354" s="162">
        <f>SUM(D360+D367+D374+D380+D387+D394)</f>
        <v>132</v>
      </c>
      <c r="E354" s="199">
        <f>SUM(E360+E367+E374+E380+E387)</f>
        <v>4.8</v>
      </c>
      <c r="F354" s="42"/>
    </row>
    <row r="355" spans="1:6" ht="16.2" thickBot="1" x14ac:dyDescent="0.35">
      <c r="A355" s="91"/>
      <c r="B355" s="51" t="s">
        <v>16</v>
      </c>
      <c r="C355" s="74"/>
      <c r="D355" s="209">
        <f>SUM(D349:D354)</f>
        <v>1972.4740000000002</v>
      </c>
      <c r="E355" s="203">
        <f>SUM(E361+E369+E375+E381+E388+E398)</f>
        <v>1453.367</v>
      </c>
      <c r="F355" s="53"/>
    </row>
    <row r="356" spans="1:6" x14ac:dyDescent="0.3">
      <c r="A356" s="26"/>
      <c r="B356" s="64"/>
      <c r="C356" s="1"/>
      <c r="D356" s="216"/>
      <c r="E356" s="164"/>
      <c r="F356" s="32"/>
    </row>
    <row r="357" spans="1:6" x14ac:dyDescent="0.3">
      <c r="A357" s="231">
        <v>6</v>
      </c>
      <c r="B357" s="137" t="s">
        <v>75</v>
      </c>
      <c r="C357" s="1"/>
      <c r="D357" s="216"/>
      <c r="E357" s="164"/>
      <c r="F357" s="32"/>
    </row>
    <row r="358" spans="1:6" x14ac:dyDescent="0.3">
      <c r="A358" s="232"/>
      <c r="B358" s="37" t="s">
        <v>9</v>
      </c>
      <c r="C358" s="1">
        <v>8</v>
      </c>
      <c r="D358" s="155">
        <v>83.873999999999995</v>
      </c>
      <c r="E358" s="136">
        <v>67.117999999999995</v>
      </c>
      <c r="F358" s="32"/>
    </row>
    <row r="359" spans="1:6" x14ac:dyDescent="0.3">
      <c r="A359" s="232"/>
      <c r="B359" s="37" t="s">
        <v>103</v>
      </c>
      <c r="C359" s="5">
        <v>8</v>
      </c>
      <c r="D359" s="158">
        <v>26.986000000000001</v>
      </c>
      <c r="E359" s="171">
        <v>22.372</v>
      </c>
      <c r="F359" s="23"/>
    </row>
    <row r="360" spans="1:6" ht="16.2" thickBot="1" x14ac:dyDescent="0.35">
      <c r="A360" s="232"/>
      <c r="B360" s="29" t="s">
        <v>58</v>
      </c>
      <c r="C360" s="55">
        <v>8</v>
      </c>
      <c r="D360" s="222">
        <v>15</v>
      </c>
      <c r="E360" s="178"/>
      <c r="F360" s="193"/>
    </row>
    <row r="361" spans="1:6" ht="16.2" thickBot="1" x14ac:dyDescent="0.35">
      <c r="A361" s="91"/>
      <c r="B361" s="51" t="s">
        <v>16</v>
      </c>
      <c r="C361" s="94"/>
      <c r="D361" s="217">
        <f>SUM(D358:D360)</f>
        <v>125.86</v>
      </c>
      <c r="E361" s="202">
        <f>SUM(E358:E360)</f>
        <v>89.49</v>
      </c>
      <c r="F361" s="96"/>
    </row>
    <row r="362" spans="1:6" x14ac:dyDescent="0.3">
      <c r="A362" s="26"/>
      <c r="B362" s="64"/>
      <c r="C362" s="1"/>
      <c r="D362" s="216"/>
      <c r="E362" s="164"/>
      <c r="F362" s="32"/>
    </row>
    <row r="363" spans="1:6" x14ac:dyDescent="0.3">
      <c r="A363" s="26"/>
      <c r="B363" s="137" t="s">
        <v>74</v>
      </c>
      <c r="C363" s="1"/>
      <c r="D363" s="216"/>
      <c r="E363" s="164"/>
      <c r="F363" s="32"/>
    </row>
    <row r="364" spans="1:6" x14ac:dyDescent="0.3">
      <c r="A364" s="205">
        <v>1</v>
      </c>
      <c r="B364" s="197" t="s">
        <v>7</v>
      </c>
      <c r="C364" s="1">
        <v>9</v>
      </c>
      <c r="D364" s="155">
        <v>5.8739999999999997</v>
      </c>
      <c r="E364" s="164"/>
      <c r="F364" s="32"/>
    </row>
    <row r="365" spans="1:6" x14ac:dyDescent="0.3">
      <c r="A365" s="231">
        <v>6</v>
      </c>
      <c r="B365" s="37" t="s">
        <v>9</v>
      </c>
      <c r="C365" s="5">
        <v>8</v>
      </c>
      <c r="D365" s="2">
        <v>197.53399999999999</v>
      </c>
      <c r="E365" s="27">
        <v>156.446</v>
      </c>
      <c r="F365" s="32"/>
    </row>
    <row r="366" spans="1:6" x14ac:dyDescent="0.3">
      <c r="A366" s="232"/>
      <c r="B366" s="37" t="s">
        <v>103</v>
      </c>
      <c r="C366" s="6">
        <v>8</v>
      </c>
      <c r="D366" s="22">
        <v>54.926000000000002</v>
      </c>
      <c r="E366" s="40">
        <v>52.148000000000003</v>
      </c>
      <c r="F366" s="23"/>
    </row>
    <row r="367" spans="1:6" x14ac:dyDescent="0.3">
      <c r="A367" s="233"/>
      <c r="B367" s="29" t="s">
        <v>58</v>
      </c>
      <c r="C367" s="6">
        <v>8</v>
      </c>
      <c r="D367" s="56">
        <v>6</v>
      </c>
      <c r="E367" s="191"/>
      <c r="F367" s="193"/>
    </row>
    <row r="368" spans="1:6" ht="16.2" thickBot="1" x14ac:dyDescent="0.35">
      <c r="A368" s="200">
        <v>1</v>
      </c>
      <c r="B368" s="37" t="s">
        <v>7</v>
      </c>
      <c r="C368" s="5">
        <v>9</v>
      </c>
      <c r="D368" s="22"/>
      <c r="E368" s="57"/>
      <c r="F368" s="23"/>
    </row>
    <row r="369" spans="1:6" ht="16.2" thickBot="1" x14ac:dyDescent="0.35">
      <c r="A369" s="185"/>
      <c r="B369" s="51" t="s">
        <v>16</v>
      </c>
      <c r="C369" s="94"/>
      <c r="D369" s="95">
        <f>SUM(D364:D368)</f>
        <v>264.334</v>
      </c>
      <c r="E369" s="93">
        <f>SUM(E365:E368)</f>
        <v>208.59399999999999</v>
      </c>
      <c r="F369" s="96"/>
    </row>
    <row r="370" spans="1:6" x14ac:dyDescent="0.3">
      <c r="A370" s="26"/>
      <c r="B370" s="29"/>
      <c r="C370" s="1"/>
      <c r="D370" s="216"/>
      <c r="E370" s="164"/>
      <c r="F370" s="32"/>
    </row>
    <row r="371" spans="1:6" x14ac:dyDescent="0.3">
      <c r="A371" s="24"/>
      <c r="B371" s="43" t="s">
        <v>76</v>
      </c>
      <c r="C371" s="5"/>
      <c r="D371" s="215"/>
      <c r="E371" s="201"/>
      <c r="F371" s="23"/>
    </row>
    <row r="372" spans="1:6" x14ac:dyDescent="0.3">
      <c r="A372" s="226">
        <v>6</v>
      </c>
      <c r="B372" s="37" t="s">
        <v>9</v>
      </c>
      <c r="C372" s="5">
        <v>8</v>
      </c>
      <c r="D372" s="158">
        <v>232.31200000000001</v>
      </c>
      <c r="E372" s="171">
        <v>141.965</v>
      </c>
      <c r="F372" s="22"/>
    </row>
    <row r="373" spans="1:6" x14ac:dyDescent="0.3">
      <c r="A373" s="227"/>
      <c r="B373" s="37" t="s">
        <v>103</v>
      </c>
      <c r="C373" s="6">
        <v>8</v>
      </c>
      <c r="D373" s="162">
        <v>52.567999999999998</v>
      </c>
      <c r="E373" s="199">
        <v>47.322000000000003</v>
      </c>
      <c r="F373" s="42"/>
    </row>
    <row r="374" spans="1:6" ht="16.2" thickBot="1" x14ac:dyDescent="0.35">
      <c r="A374" s="228"/>
      <c r="B374" s="92" t="s">
        <v>11</v>
      </c>
      <c r="C374" s="6">
        <v>8</v>
      </c>
      <c r="D374" s="162">
        <v>3</v>
      </c>
      <c r="E374" s="199"/>
      <c r="F374" s="81"/>
    </row>
    <row r="375" spans="1:6" ht="16.2" thickBot="1" x14ac:dyDescent="0.35">
      <c r="A375" s="60"/>
      <c r="B375" s="93" t="s">
        <v>16</v>
      </c>
      <c r="C375" s="94"/>
      <c r="D375" s="217">
        <f>SUM(D372:D374)</f>
        <v>287.88</v>
      </c>
      <c r="E375" s="202">
        <f>SUM(E372:E374)</f>
        <v>189.28700000000001</v>
      </c>
      <c r="F375" s="96">
        <f>SUM(F372:F374)</f>
        <v>0</v>
      </c>
    </row>
    <row r="376" spans="1:6" x14ac:dyDescent="0.3">
      <c r="A376" s="1"/>
      <c r="B376" s="85"/>
      <c r="C376" s="1"/>
      <c r="D376" s="216"/>
      <c r="E376" s="147"/>
      <c r="F376" s="2"/>
    </row>
    <row r="377" spans="1:6" x14ac:dyDescent="0.3">
      <c r="A377" s="1"/>
      <c r="B377" s="43" t="s">
        <v>77</v>
      </c>
      <c r="C377" s="5"/>
      <c r="D377" s="215"/>
      <c r="E377" s="172"/>
      <c r="F377" s="22"/>
    </row>
    <row r="378" spans="1:6" x14ac:dyDescent="0.3">
      <c r="A378" s="226">
        <v>6</v>
      </c>
      <c r="B378" s="37" t="s">
        <v>9</v>
      </c>
      <c r="C378" s="5">
        <v>8</v>
      </c>
      <c r="D378" s="158">
        <v>238.91499999999999</v>
      </c>
      <c r="E378" s="171">
        <v>189.834</v>
      </c>
      <c r="F378" s="22"/>
    </row>
    <row r="379" spans="1:6" x14ac:dyDescent="0.3">
      <c r="A379" s="227"/>
      <c r="B379" s="37" t="s">
        <v>103</v>
      </c>
      <c r="C379" s="5">
        <v>8</v>
      </c>
      <c r="D379" s="158">
        <v>69.265000000000001</v>
      </c>
      <c r="E379" s="171">
        <v>63.277999999999999</v>
      </c>
      <c r="F379" s="22"/>
    </row>
    <row r="380" spans="1:6" ht="16.2" thickBot="1" x14ac:dyDescent="0.35">
      <c r="A380" s="228"/>
      <c r="B380" s="29" t="s">
        <v>58</v>
      </c>
      <c r="C380" s="5">
        <v>8</v>
      </c>
      <c r="D380" s="158">
        <v>8</v>
      </c>
      <c r="E380" s="171"/>
      <c r="F380" s="22"/>
    </row>
    <row r="381" spans="1:6" ht="16.2" thickBot="1" x14ac:dyDescent="0.35">
      <c r="A381" s="91"/>
      <c r="B381" s="51" t="s">
        <v>16</v>
      </c>
      <c r="C381" s="97"/>
      <c r="D381" s="209">
        <f>SUM(D378:D380)</f>
        <v>316.18</v>
      </c>
      <c r="E381" s="203">
        <f>SUM(E378:E380)</f>
        <v>253.11199999999999</v>
      </c>
      <c r="F381" s="53">
        <f>SUM(F378:F380)</f>
        <v>0</v>
      </c>
    </row>
    <row r="382" spans="1:6" x14ac:dyDescent="0.3">
      <c r="A382" s="26"/>
      <c r="B382" s="64"/>
      <c r="C382" s="1"/>
      <c r="D382" s="216"/>
      <c r="E382" s="164"/>
      <c r="F382" s="32"/>
    </row>
    <row r="383" spans="1:6" x14ac:dyDescent="0.3">
      <c r="A383" s="5"/>
      <c r="B383" s="43" t="s">
        <v>80</v>
      </c>
      <c r="C383" s="47"/>
      <c r="D383" s="215"/>
      <c r="E383" s="201"/>
      <c r="F383" s="23"/>
    </row>
    <row r="384" spans="1:6" x14ac:dyDescent="0.3">
      <c r="A384" s="6">
        <v>1</v>
      </c>
      <c r="B384" s="37" t="s">
        <v>7</v>
      </c>
      <c r="C384" s="5">
        <v>9</v>
      </c>
      <c r="D384" s="158">
        <v>0</v>
      </c>
      <c r="E384" s="201"/>
      <c r="F384" s="23"/>
    </row>
    <row r="385" spans="1:6" x14ac:dyDescent="0.3">
      <c r="A385" s="226">
        <v>6</v>
      </c>
      <c r="B385" s="37" t="s">
        <v>9</v>
      </c>
      <c r="C385" s="5">
        <v>8</v>
      </c>
      <c r="D385" s="158">
        <v>135.148</v>
      </c>
      <c r="E385" s="171">
        <v>119.38500000000001</v>
      </c>
      <c r="F385" s="23"/>
    </row>
    <row r="386" spans="1:6" x14ac:dyDescent="0.3">
      <c r="A386" s="227"/>
      <c r="B386" s="37" t="s">
        <v>103</v>
      </c>
      <c r="C386" s="5">
        <v>8</v>
      </c>
      <c r="D386" s="158">
        <v>48.942</v>
      </c>
      <c r="E386" s="171">
        <v>39.795000000000002</v>
      </c>
      <c r="F386" s="23"/>
    </row>
    <row r="387" spans="1:6" ht="16.2" thickBot="1" x14ac:dyDescent="0.35">
      <c r="A387" s="228"/>
      <c r="B387" s="38" t="s">
        <v>58</v>
      </c>
      <c r="C387" s="5">
        <v>8</v>
      </c>
      <c r="D387" s="158">
        <v>30</v>
      </c>
      <c r="E387" s="171">
        <v>4.8</v>
      </c>
      <c r="F387" s="23"/>
    </row>
    <row r="388" spans="1:6" ht="16.2" thickBot="1" x14ac:dyDescent="0.35">
      <c r="A388" s="91"/>
      <c r="B388" s="51" t="s">
        <v>16</v>
      </c>
      <c r="C388" s="74"/>
      <c r="D388" s="217">
        <f>SUM(D384:D387)</f>
        <v>214.09</v>
      </c>
      <c r="E388" s="202">
        <f>SUM(E385:E387)</f>
        <v>163.98000000000002</v>
      </c>
      <c r="F388" s="75"/>
    </row>
    <row r="389" spans="1:6" x14ac:dyDescent="0.3">
      <c r="A389" s="1"/>
      <c r="B389" s="76"/>
      <c r="C389" s="1"/>
      <c r="D389" s="216"/>
      <c r="E389" s="147"/>
      <c r="F389" s="2"/>
    </row>
    <row r="390" spans="1:6" x14ac:dyDescent="0.3">
      <c r="A390" s="6"/>
      <c r="B390" s="43" t="s">
        <v>78</v>
      </c>
      <c r="C390" s="5"/>
      <c r="D390" s="215"/>
      <c r="E390" s="172"/>
      <c r="F390" s="22"/>
    </row>
    <row r="391" spans="1:6" x14ac:dyDescent="0.3">
      <c r="A391" s="236">
        <v>6</v>
      </c>
      <c r="B391" s="37" t="s">
        <v>9</v>
      </c>
      <c r="C391" s="5">
        <v>8</v>
      </c>
      <c r="D391" s="158">
        <v>524.47500000000002</v>
      </c>
      <c r="E391" s="171">
        <v>407.86399999999998</v>
      </c>
      <c r="F391" s="22"/>
    </row>
    <row r="392" spans="1:6" x14ac:dyDescent="0.3">
      <c r="A392" s="236"/>
      <c r="B392" s="37" t="s">
        <v>103</v>
      </c>
      <c r="C392" s="5">
        <v>8</v>
      </c>
      <c r="D392" s="158">
        <v>149.655</v>
      </c>
      <c r="E392" s="171">
        <v>135.95400000000001</v>
      </c>
      <c r="F392" s="22"/>
    </row>
    <row r="393" spans="1:6" x14ac:dyDescent="0.3">
      <c r="A393" s="236"/>
      <c r="B393" s="137" t="s">
        <v>79</v>
      </c>
      <c r="C393" s="5">
        <v>8</v>
      </c>
      <c r="D393" s="158">
        <v>0</v>
      </c>
      <c r="E393" s="171"/>
      <c r="F393" s="22"/>
    </row>
    <row r="394" spans="1:6" x14ac:dyDescent="0.3">
      <c r="A394" s="236"/>
      <c r="B394" s="38" t="s">
        <v>58</v>
      </c>
      <c r="C394" s="5">
        <v>8</v>
      </c>
      <c r="D394" s="158">
        <v>70</v>
      </c>
      <c r="E394" s="171"/>
      <c r="F394" s="22"/>
    </row>
    <row r="395" spans="1:6" x14ac:dyDescent="0.3">
      <c r="A395" s="236">
        <v>1</v>
      </c>
      <c r="B395" s="89" t="s">
        <v>66</v>
      </c>
      <c r="C395" s="5">
        <v>8</v>
      </c>
      <c r="D395" s="158">
        <v>0</v>
      </c>
      <c r="E395" s="171"/>
      <c r="F395" s="22"/>
    </row>
    <row r="396" spans="1:6" x14ac:dyDescent="0.3">
      <c r="A396" s="236"/>
      <c r="B396" s="89"/>
      <c r="C396" s="5">
        <v>9</v>
      </c>
      <c r="D396" s="158">
        <v>0</v>
      </c>
      <c r="E396" s="171"/>
      <c r="F396" s="22"/>
    </row>
    <row r="397" spans="1:6" ht="16.2" thickBot="1" x14ac:dyDescent="0.35">
      <c r="A397" s="236"/>
      <c r="B397" s="198" t="s">
        <v>50</v>
      </c>
      <c r="C397" s="5">
        <v>9</v>
      </c>
      <c r="D397" s="158">
        <v>20</v>
      </c>
      <c r="E397" s="171">
        <v>5.0860000000000003</v>
      </c>
      <c r="F397" s="22"/>
    </row>
    <row r="398" spans="1:6" ht="16.2" thickBot="1" x14ac:dyDescent="0.35">
      <c r="A398" s="91"/>
      <c r="B398" s="51" t="s">
        <v>16</v>
      </c>
      <c r="C398" s="94"/>
      <c r="D398" s="217">
        <f>SUM(D391:D397)</f>
        <v>764.13</v>
      </c>
      <c r="E398" s="202">
        <f>SUM(E391:E397)</f>
        <v>548.904</v>
      </c>
      <c r="F398" s="53"/>
    </row>
    <row r="399" spans="1:6" x14ac:dyDescent="0.3">
      <c r="A399" s="1"/>
      <c r="B399" s="76"/>
      <c r="C399" s="55"/>
      <c r="D399" s="32"/>
      <c r="E399" s="2"/>
      <c r="F399" s="2"/>
    </row>
    <row r="400" spans="1:6" x14ac:dyDescent="0.3">
      <c r="A400" s="1"/>
      <c r="B400" s="87" t="s">
        <v>35</v>
      </c>
      <c r="C400" s="6"/>
      <c r="D400" s="23"/>
      <c r="E400" s="22"/>
      <c r="F400" s="22"/>
    </row>
    <row r="401" spans="1:6" x14ac:dyDescent="0.3">
      <c r="A401" s="226">
        <v>6</v>
      </c>
      <c r="B401" s="37" t="s">
        <v>9</v>
      </c>
      <c r="C401" s="5">
        <v>8</v>
      </c>
      <c r="D401" s="22">
        <v>187.2</v>
      </c>
      <c r="E401" s="22">
        <v>161.21799999999999</v>
      </c>
      <c r="F401" s="22"/>
    </row>
    <row r="402" spans="1:6" x14ac:dyDescent="0.3">
      <c r="A402" s="227"/>
      <c r="B402" s="37" t="s">
        <v>103</v>
      </c>
      <c r="C402" s="5">
        <v>8</v>
      </c>
      <c r="D402" s="22">
        <v>54</v>
      </c>
      <c r="E402" s="22">
        <v>48.4</v>
      </c>
      <c r="F402" s="22"/>
    </row>
    <row r="403" spans="1:6" x14ac:dyDescent="0.3">
      <c r="A403" s="227"/>
      <c r="B403" s="137" t="s">
        <v>79</v>
      </c>
      <c r="C403" s="5">
        <v>8</v>
      </c>
      <c r="D403" s="22">
        <v>8.1531099999999999</v>
      </c>
      <c r="E403" s="22">
        <v>3.2</v>
      </c>
      <c r="F403" s="22"/>
    </row>
    <row r="404" spans="1:6" ht="16.2" thickBot="1" x14ac:dyDescent="0.35">
      <c r="A404" s="230"/>
      <c r="B404" s="92" t="s">
        <v>58</v>
      </c>
      <c r="C404" s="5">
        <v>8</v>
      </c>
      <c r="D404" s="22">
        <v>12</v>
      </c>
      <c r="E404" s="22"/>
      <c r="F404" s="22"/>
    </row>
    <row r="405" spans="1:6" ht="16.2" thickBot="1" x14ac:dyDescent="0.35">
      <c r="A405" s="61"/>
      <c r="B405" s="51" t="s">
        <v>16</v>
      </c>
      <c r="C405" s="94"/>
      <c r="D405" s="95">
        <f>SUM(D401:D404)</f>
        <v>261.35311000000002</v>
      </c>
      <c r="E405" s="93">
        <f>SUM(E401:E404)</f>
        <v>212.81799999999998</v>
      </c>
      <c r="F405" s="96"/>
    </row>
    <row r="406" spans="1:6" x14ac:dyDescent="0.3">
      <c r="A406" s="1"/>
      <c r="B406" s="76"/>
      <c r="C406" s="55"/>
      <c r="D406" s="32"/>
      <c r="E406" s="2"/>
      <c r="F406" s="2"/>
    </row>
    <row r="407" spans="1:6" x14ac:dyDescent="0.3">
      <c r="A407" s="1"/>
      <c r="B407" s="87" t="s">
        <v>36</v>
      </c>
      <c r="C407" s="6"/>
      <c r="D407" s="23"/>
      <c r="E407" s="22"/>
      <c r="F407" s="22"/>
    </row>
    <row r="408" spans="1:6" x14ac:dyDescent="0.3">
      <c r="A408" s="55">
        <v>1</v>
      </c>
      <c r="B408" s="89" t="s">
        <v>66</v>
      </c>
      <c r="C408" s="6">
        <v>9</v>
      </c>
      <c r="D408" s="22">
        <v>2</v>
      </c>
      <c r="E408" s="22"/>
      <c r="F408" s="22"/>
    </row>
    <row r="409" spans="1:6" x14ac:dyDescent="0.3">
      <c r="A409" s="226">
        <v>6</v>
      </c>
      <c r="B409" s="37" t="s">
        <v>9</v>
      </c>
      <c r="C409" s="5">
        <v>8</v>
      </c>
      <c r="D409" s="22">
        <v>713.5</v>
      </c>
      <c r="E409" s="22">
        <v>587.005</v>
      </c>
      <c r="F409" s="22"/>
    </row>
    <row r="410" spans="1:6" x14ac:dyDescent="0.3">
      <c r="A410" s="227"/>
      <c r="B410" s="37" t="s">
        <v>103</v>
      </c>
      <c r="C410" s="5">
        <v>8</v>
      </c>
      <c r="D410" s="42">
        <v>191</v>
      </c>
      <c r="E410" s="42">
        <v>174.619</v>
      </c>
      <c r="F410" s="42"/>
    </row>
    <row r="411" spans="1:6" x14ac:dyDescent="0.3">
      <c r="A411" s="227"/>
      <c r="B411" s="43" t="s">
        <v>51</v>
      </c>
      <c r="C411" s="5">
        <v>8</v>
      </c>
      <c r="D411" s="42">
        <v>33.68</v>
      </c>
      <c r="E411" s="42"/>
      <c r="F411" s="42"/>
    </row>
    <row r="412" spans="1:6" x14ac:dyDescent="0.3">
      <c r="A412" s="227"/>
      <c r="B412" s="137" t="s">
        <v>79</v>
      </c>
      <c r="C412" s="5">
        <v>8</v>
      </c>
      <c r="D412" s="42">
        <v>3.0356000000000001</v>
      </c>
      <c r="E412" s="42"/>
      <c r="F412" s="42"/>
    </row>
    <row r="413" spans="1:6" ht="16.2" thickBot="1" x14ac:dyDescent="0.35">
      <c r="A413" s="228"/>
      <c r="B413" s="29" t="s">
        <v>58</v>
      </c>
      <c r="C413" s="5">
        <v>8</v>
      </c>
      <c r="D413" s="42">
        <v>7.2</v>
      </c>
      <c r="E413" s="42"/>
      <c r="F413" s="42"/>
    </row>
    <row r="414" spans="1:6" ht="16.2" thickBot="1" x14ac:dyDescent="0.35">
      <c r="A414" s="61"/>
      <c r="B414" s="51" t="s">
        <v>16</v>
      </c>
      <c r="C414" s="99"/>
      <c r="D414" s="190">
        <f>SUM(D408:D413)</f>
        <v>950.41560000000004</v>
      </c>
      <c r="E414" s="93">
        <f>SUM(E408:E413)</f>
        <v>761.62400000000002</v>
      </c>
      <c r="F414" s="96">
        <f>SUM(F409:F413)</f>
        <v>0</v>
      </c>
    </row>
    <row r="415" spans="1:6" x14ac:dyDescent="0.3">
      <c r="A415" s="1"/>
      <c r="B415" s="76"/>
      <c r="C415" s="55"/>
      <c r="D415" s="32"/>
      <c r="E415" s="2"/>
      <c r="F415" s="2"/>
    </row>
    <row r="416" spans="1:6" x14ac:dyDescent="0.3">
      <c r="A416" s="1"/>
      <c r="B416" s="100" t="s">
        <v>37</v>
      </c>
      <c r="C416" s="6"/>
      <c r="D416" s="23"/>
      <c r="E416" s="22"/>
      <c r="F416" s="22"/>
    </row>
    <row r="417" spans="1:8" ht="17.25" customHeight="1" x14ac:dyDescent="0.3">
      <c r="A417" s="226">
        <v>1</v>
      </c>
      <c r="B417" s="49" t="s">
        <v>7</v>
      </c>
      <c r="C417" s="101">
        <v>9</v>
      </c>
      <c r="D417" s="22">
        <v>305.66199999999998</v>
      </c>
      <c r="E417" s="22">
        <v>228.54599999999999</v>
      </c>
      <c r="F417" s="22"/>
      <c r="G417" s="211"/>
      <c r="H417" s="211"/>
    </row>
    <row r="418" spans="1:8" ht="17.25" customHeight="1" x14ac:dyDescent="0.3">
      <c r="A418" s="227"/>
      <c r="B418" s="37" t="s">
        <v>103</v>
      </c>
      <c r="C418" s="101">
        <v>9</v>
      </c>
      <c r="D418" s="22">
        <v>117.017</v>
      </c>
      <c r="E418" s="22">
        <v>77</v>
      </c>
      <c r="F418" s="22"/>
    </row>
    <row r="419" spans="1:8" ht="17.25" customHeight="1" x14ac:dyDescent="0.3">
      <c r="A419" s="227"/>
      <c r="B419" s="65" t="s">
        <v>55</v>
      </c>
      <c r="C419" s="101">
        <v>9</v>
      </c>
      <c r="D419" s="22">
        <v>1145.2280000000001</v>
      </c>
      <c r="E419" s="22">
        <v>1104.127</v>
      </c>
      <c r="F419" s="22"/>
    </row>
    <row r="420" spans="1:8" ht="16.5" customHeight="1" x14ac:dyDescent="0.3">
      <c r="A420" s="230"/>
      <c r="B420" s="29" t="s">
        <v>58</v>
      </c>
      <c r="C420" s="101">
        <v>9</v>
      </c>
      <c r="D420" s="22">
        <v>38</v>
      </c>
      <c r="E420" s="22">
        <v>0.9</v>
      </c>
      <c r="F420" s="22"/>
    </row>
    <row r="421" spans="1:8" x14ac:dyDescent="0.3">
      <c r="A421" s="226">
        <v>13</v>
      </c>
      <c r="B421" s="140" t="s">
        <v>13</v>
      </c>
      <c r="C421" s="103"/>
      <c r="D421" s="81"/>
      <c r="E421" s="42"/>
      <c r="F421" s="42"/>
    </row>
    <row r="422" spans="1:8" ht="15.75" customHeight="1" thickBot="1" x14ac:dyDescent="0.35">
      <c r="A422" s="227"/>
      <c r="B422" s="141" t="s">
        <v>59</v>
      </c>
      <c r="C422" s="142">
        <v>10</v>
      </c>
      <c r="D422" s="56">
        <v>16.565000000000001</v>
      </c>
      <c r="E422" s="56">
        <v>0.502</v>
      </c>
      <c r="F422" s="56"/>
    </row>
    <row r="423" spans="1:8" ht="16.2" thickBot="1" x14ac:dyDescent="0.35">
      <c r="A423" s="50"/>
      <c r="B423" s="51" t="s">
        <v>16</v>
      </c>
      <c r="C423" s="143"/>
      <c r="D423" s="192">
        <f>SUM(D417:D422)</f>
        <v>1622.4720000000002</v>
      </c>
      <c r="E423" s="95">
        <f>SUM(E417:E422)</f>
        <v>1411.075</v>
      </c>
      <c r="F423" s="96">
        <f>SUM(F417:F421)</f>
        <v>0</v>
      </c>
    </row>
    <row r="424" spans="1:8" x14ac:dyDescent="0.3">
      <c r="A424" s="1"/>
      <c r="B424" s="63"/>
      <c r="C424" s="1"/>
      <c r="D424" s="32"/>
      <c r="E424" s="2"/>
      <c r="F424" s="2"/>
    </row>
    <row r="425" spans="1:8" x14ac:dyDescent="0.3">
      <c r="A425" s="1"/>
      <c r="B425" s="87" t="s">
        <v>38</v>
      </c>
      <c r="C425" s="5"/>
      <c r="D425" s="23"/>
      <c r="E425" s="22"/>
      <c r="F425" s="22"/>
    </row>
    <row r="426" spans="1:8" ht="16.5" customHeight="1" x14ac:dyDescent="0.3">
      <c r="A426" s="226">
        <v>1</v>
      </c>
      <c r="B426" s="49" t="s">
        <v>7</v>
      </c>
      <c r="C426" s="101">
        <v>9</v>
      </c>
      <c r="D426" s="22">
        <v>665.36599999999999</v>
      </c>
      <c r="E426" s="158">
        <v>499.01100000000002</v>
      </c>
      <c r="F426" s="22"/>
    </row>
    <row r="427" spans="1:8" ht="16.5" customHeight="1" x14ac:dyDescent="0.3">
      <c r="A427" s="227"/>
      <c r="B427" s="37" t="s">
        <v>103</v>
      </c>
      <c r="C427" s="101">
        <v>9</v>
      </c>
      <c r="D427" s="22">
        <v>211.59100000000001</v>
      </c>
      <c r="E427" s="22">
        <v>170.93</v>
      </c>
      <c r="F427" s="22"/>
    </row>
    <row r="428" spans="1:8" ht="17.25" customHeight="1" x14ac:dyDescent="0.3">
      <c r="A428" s="227"/>
      <c r="B428" s="65" t="s">
        <v>55</v>
      </c>
      <c r="C428" s="101">
        <v>9</v>
      </c>
      <c r="D428" s="22">
        <v>1063.6289999999999</v>
      </c>
      <c r="E428" s="22">
        <v>1027.492</v>
      </c>
      <c r="F428" s="22"/>
    </row>
    <row r="429" spans="1:8" x14ac:dyDescent="0.3">
      <c r="A429" s="227"/>
      <c r="B429" s="29" t="s">
        <v>58</v>
      </c>
      <c r="C429" s="101">
        <v>9</v>
      </c>
      <c r="D429" s="22">
        <v>37</v>
      </c>
      <c r="E429" s="22"/>
      <c r="F429" s="23"/>
    </row>
    <row r="430" spans="1:8" x14ac:dyDescent="0.3">
      <c r="A430" s="236">
        <v>13</v>
      </c>
      <c r="B430" s="49" t="s">
        <v>61</v>
      </c>
      <c r="C430" s="101"/>
      <c r="D430" s="23"/>
      <c r="E430" s="22"/>
      <c r="F430" s="23"/>
    </row>
    <row r="431" spans="1:8" x14ac:dyDescent="0.3">
      <c r="A431" s="226"/>
      <c r="B431" s="102" t="s">
        <v>59</v>
      </c>
      <c r="C431" s="103">
        <v>10</v>
      </c>
      <c r="D431" s="42">
        <v>69.688999999999993</v>
      </c>
      <c r="E431" s="42">
        <v>2.113</v>
      </c>
      <c r="F431" s="81"/>
    </row>
    <row r="432" spans="1:8" ht="16.2" thickBot="1" x14ac:dyDescent="0.35">
      <c r="A432" s="91"/>
      <c r="B432" s="51" t="s">
        <v>16</v>
      </c>
      <c r="C432" s="70"/>
      <c r="D432" s="53">
        <f>SUM(D426:D431)</f>
        <v>2047.2749999999999</v>
      </c>
      <c r="E432" s="53">
        <f>SUM(E426:E431)</f>
        <v>1699.546</v>
      </c>
      <c r="F432" s="53"/>
    </row>
    <row r="433" spans="1:8" x14ac:dyDescent="0.3">
      <c r="A433" s="12"/>
      <c r="B433" s="104"/>
      <c r="C433" s="24"/>
      <c r="D433" s="23"/>
      <c r="E433" s="22"/>
      <c r="F433" s="22"/>
    </row>
    <row r="434" spans="1:8" x14ac:dyDescent="0.3">
      <c r="A434" s="226">
        <v>1</v>
      </c>
      <c r="B434" s="87" t="s">
        <v>39</v>
      </c>
      <c r="C434" s="5"/>
      <c r="D434" s="23"/>
      <c r="E434" s="22"/>
      <c r="F434" s="22"/>
    </row>
    <row r="435" spans="1:8" ht="15.75" customHeight="1" x14ac:dyDescent="0.3">
      <c r="A435" s="227"/>
      <c r="B435" s="49" t="s">
        <v>7</v>
      </c>
      <c r="C435" s="101">
        <v>9</v>
      </c>
      <c r="D435" s="22">
        <v>569.72400000000005</v>
      </c>
      <c r="E435" s="22">
        <v>431.14100000000002</v>
      </c>
      <c r="F435" s="22"/>
      <c r="G435" s="212"/>
      <c r="H435" s="211"/>
    </row>
    <row r="436" spans="1:8" ht="15.75" customHeight="1" x14ac:dyDescent="0.3">
      <c r="A436" s="227"/>
      <c r="B436" s="49" t="s">
        <v>103</v>
      </c>
      <c r="C436" s="101">
        <v>9</v>
      </c>
      <c r="D436" s="22">
        <v>202.25299999999999</v>
      </c>
      <c r="E436" s="22">
        <v>149.892</v>
      </c>
      <c r="F436" s="22"/>
    </row>
    <row r="437" spans="1:8" ht="18" customHeight="1" x14ac:dyDescent="0.3">
      <c r="A437" s="227"/>
      <c r="B437" s="17" t="s">
        <v>55</v>
      </c>
      <c r="C437" s="101">
        <v>9</v>
      </c>
      <c r="D437" s="22">
        <v>1191.7270000000001</v>
      </c>
      <c r="E437" s="22">
        <v>1152.58</v>
      </c>
      <c r="F437" s="22"/>
    </row>
    <row r="438" spans="1:8" ht="31.5" customHeight="1" x14ac:dyDescent="0.3">
      <c r="A438" s="227"/>
      <c r="B438" s="65" t="s">
        <v>86</v>
      </c>
      <c r="C438" s="101">
        <v>9</v>
      </c>
      <c r="D438" s="22"/>
      <c r="E438" s="22"/>
      <c r="F438" s="22"/>
    </row>
    <row r="439" spans="1:8" x14ac:dyDescent="0.3">
      <c r="A439" s="227"/>
      <c r="B439" s="38" t="s">
        <v>58</v>
      </c>
      <c r="C439" s="101">
        <v>9</v>
      </c>
      <c r="D439" s="22">
        <v>45.5</v>
      </c>
      <c r="E439" s="22"/>
      <c r="F439" s="22"/>
    </row>
    <row r="440" spans="1:8" x14ac:dyDescent="0.3">
      <c r="A440" s="226">
        <v>13</v>
      </c>
      <c r="B440" s="140" t="s">
        <v>62</v>
      </c>
      <c r="C440" s="101"/>
      <c r="D440" s="23"/>
      <c r="E440" s="22"/>
      <c r="F440" s="22"/>
    </row>
    <row r="441" spans="1:8" ht="16.5" customHeight="1" thickBot="1" x14ac:dyDescent="0.35">
      <c r="A441" s="227"/>
      <c r="B441" s="141" t="s">
        <v>59</v>
      </c>
      <c r="C441" s="103">
        <v>10</v>
      </c>
      <c r="D441" s="42">
        <v>40.822000000000003</v>
      </c>
      <c r="E441" s="42">
        <v>1.238</v>
      </c>
      <c r="F441" s="42"/>
    </row>
    <row r="442" spans="1:8" ht="16.2" thickBot="1" x14ac:dyDescent="0.35">
      <c r="A442" s="91"/>
      <c r="B442" s="51" t="s">
        <v>16</v>
      </c>
      <c r="C442" s="70"/>
      <c r="D442" s="53">
        <f>SUM(D435:D441)</f>
        <v>2050.0260000000003</v>
      </c>
      <c r="E442" s="105">
        <f>SUM(E435:E441)</f>
        <v>1734.8509999999999</v>
      </c>
      <c r="F442" s="53">
        <f>SUM(F435:F440)</f>
        <v>0</v>
      </c>
    </row>
    <row r="443" spans="1:8" x14ac:dyDescent="0.3">
      <c r="A443" s="12"/>
      <c r="B443" s="76"/>
      <c r="C443" s="12"/>
      <c r="D443" s="32"/>
      <c r="E443" s="32"/>
      <c r="F443" s="32"/>
    </row>
    <row r="444" spans="1:8" x14ac:dyDescent="0.3">
      <c r="A444" s="12"/>
      <c r="B444" s="87" t="s">
        <v>40</v>
      </c>
      <c r="C444" s="24"/>
      <c r="D444" s="23"/>
      <c r="E444" s="22"/>
      <c r="F444" s="22"/>
    </row>
    <row r="445" spans="1:8" ht="16.5" customHeight="1" x14ac:dyDescent="0.3">
      <c r="A445" s="226">
        <v>1</v>
      </c>
      <c r="B445" s="25" t="s">
        <v>48</v>
      </c>
      <c r="C445" s="101">
        <v>9</v>
      </c>
      <c r="D445" s="22">
        <v>509.30200000000002</v>
      </c>
      <c r="E445" s="22">
        <v>396.45100000000002</v>
      </c>
      <c r="F445" s="22"/>
      <c r="G445" s="212"/>
      <c r="H445" s="211"/>
    </row>
    <row r="446" spans="1:8" ht="16.5" customHeight="1" x14ac:dyDescent="0.3">
      <c r="A446" s="227"/>
      <c r="B446" s="37" t="s">
        <v>103</v>
      </c>
      <c r="C446" s="101">
        <v>9</v>
      </c>
      <c r="D446" s="22">
        <v>176.39699999999999</v>
      </c>
      <c r="E446" s="22">
        <v>135.69</v>
      </c>
      <c r="F446" s="22"/>
    </row>
    <row r="447" spans="1:8" ht="15.75" customHeight="1" x14ac:dyDescent="0.3">
      <c r="A447" s="227"/>
      <c r="B447" s="17" t="s">
        <v>55</v>
      </c>
      <c r="C447" s="101">
        <v>9</v>
      </c>
      <c r="D447" s="22">
        <v>932.80700000000002</v>
      </c>
      <c r="E447" s="22">
        <v>901.86500000000001</v>
      </c>
      <c r="F447" s="22"/>
    </row>
    <row r="448" spans="1:8" x14ac:dyDescent="0.3">
      <c r="A448" s="227"/>
      <c r="B448" s="29" t="s">
        <v>58</v>
      </c>
      <c r="C448" s="101">
        <v>9</v>
      </c>
      <c r="D448" s="22">
        <v>29.5</v>
      </c>
      <c r="E448" s="22"/>
      <c r="F448" s="22"/>
    </row>
    <row r="449" spans="1:6" x14ac:dyDescent="0.3">
      <c r="A449" s="236">
        <v>13</v>
      </c>
      <c r="B449" s="139" t="s">
        <v>13</v>
      </c>
      <c r="C449" s="101"/>
      <c r="D449" s="23"/>
      <c r="E449" s="22"/>
      <c r="F449" s="42"/>
    </row>
    <row r="450" spans="1:6" ht="16.2" thickBot="1" x14ac:dyDescent="0.35">
      <c r="A450" s="226"/>
      <c r="B450" s="177" t="s">
        <v>59</v>
      </c>
      <c r="C450" s="103">
        <v>10</v>
      </c>
      <c r="D450" s="42">
        <v>50.622999999999998</v>
      </c>
      <c r="E450" s="42">
        <v>1.5349999999999999</v>
      </c>
      <c r="F450" s="42"/>
    </row>
    <row r="451" spans="1:6" ht="16.2" thickBot="1" x14ac:dyDescent="0.35">
      <c r="A451" s="50"/>
      <c r="B451" s="51" t="s">
        <v>16</v>
      </c>
      <c r="C451" s="74"/>
      <c r="D451" s="53">
        <f>SUM(D445:D450)</f>
        <v>1698.6290000000001</v>
      </c>
      <c r="E451" s="51">
        <f>SUM(E445:E450)</f>
        <v>1435.5410000000002</v>
      </c>
      <c r="F451" s="53">
        <f>SUM(F445:F450)</f>
        <v>0</v>
      </c>
    </row>
    <row r="452" spans="1:6" x14ac:dyDescent="0.3">
      <c r="A452" s="1"/>
      <c r="B452" s="63"/>
      <c r="C452" s="1"/>
      <c r="D452" s="32"/>
      <c r="E452" s="2"/>
      <c r="F452" s="2"/>
    </row>
    <row r="453" spans="1:6" x14ac:dyDescent="0.3">
      <c r="A453" s="1"/>
      <c r="B453" s="87" t="s">
        <v>41</v>
      </c>
      <c r="C453" s="5"/>
      <c r="D453" s="23"/>
      <c r="E453" s="22"/>
      <c r="F453" s="22"/>
    </row>
    <row r="454" spans="1:6" ht="17.25" customHeight="1" x14ac:dyDescent="0.3">
      <c r="A454" s="226">
        <v>1</v>
      </c>
      <c r="B454" s="49" t="s">
        <v>48</v>
      </c>
      <c r="C454" s="101">
        <v>9</v>
      </c>
      <c r="D454" s="22">
        <v>526.50699999999995</v>
      </c>
      <c r="E454" s="40">
        <v>399.03800000000001</v>
      </c>
      <c r="F454" s="22"/>
    </row>
    <row r="455" spans="1:6" ht="17.25" customHeight="1" x14ac:dyDescent="0.3">
      <c r="A455" s="227"/>
      <c r="B455" s="49" t="s">
        <v>103</v>
      </c>
      <c r="C455" s="101">
        <v>9</v>
      </c>
      <c r="D455" s="22">
        <v>113.04300000000001</v>
      </c>
      <c r="E455" s="40">
        <v>81.87</v>
      </c>
      <c r="F455" s="22"/>
    </row>
    <row r="456" spans="1:6" ht="18.75" customHeight="1" x14ac:dyDescent="0.3">
      <c r="A456" s="227"/>
      <c r="B456" s="17" t="s">
        <v>55</v>
      </c>
      <c r="C456" s="101">
        <v>9</v>
      </c>
      <c r="D456" s="22">
        <v>684.04</v>
      </c>
      <c r="E456" s="40">
        <v>660.18100000000004</v>
      </c>
      <c r="F456" s="22"/>
    </row>
    <row r="457" spans="1:6" ht="16.5" customHeight="1" x14ac:dyDescent="0.3">
      <c r="A457" s="227"/>
      <c r="B457" s="29" t="s">
        <v>79</v>
      </c>
      <c r="C457" s="101">
        <v>9</v>
      </c>
      <c r="D457" s="22">
        <v>1.4019999999999999</v>
      </c>
      <c r="E457" s="40"/>
      <c r="F457" s="22"/>
    </row>
    <row r="458" spans="1:6" ht="16.5" customHeight="1" x14ac:dyDescent="0.3">
      <c r="A458" s="227"/>
      <c r="B458" s="29" t="s">
        <v>58</v>
      </c>
      <c r="C458" s="101">
        <v>9</v>
      </c>
      <c r="D458" s="22">
        <v>34</v>
      </c>
      <c r="E458" s="40"/>
      <c r="F458" s="22"/>
    </row>
    <row r="459" spans="1:6" x14ac:dyDescent="0.3">
      <c r="A459" s="226">
        <v>13</v>
      </c>
      <c r="B459" s="140" t="s">
        <v>13</v>
      </c>
      <c r="C459" s="101"/>
      <c r="D459" s="23"/>
      <c r="E459" s="40"/>
      <c r="F459" s="22"/>
    </row>
    <row r="460" spans="1:6" ht="18" customHeight="1" thickBot="1" x14ac:dyDescent="0.35">
      <c r="A460" s="227"/>
      <c r="B460" s="141" t="s">
        <v>59</v>
      </c>
      <c r="C460" s="103">
        <v>10</v>
      </c>
      <c r="D460" s="42">
        <v>35.81</v>
      </c>
      <c r="E460" s="71">
        <v>1.0860000000000001</v>
      </c>
      <c r="F460" s="42"/>
    </row>
    <row r="461" spans="1:6" ht="16.2" thickBot="1" x14ac:dyDescent="0.35">
      <c r="A461" s="196"/>
      <c r="B461" s="93" t="s">
        <v>16</v>
      </c>
      <c r="C461" s="94"/>
      <c r="D461" s="95">
        <f>SUM(D454:D460)</f>
        <v>1394.8019999999999</v>
      </c>
      <c r="E461" s="93">
        <f>SUM(E454:E460)</f>
        <v>1142.175</v>
      </c>
      <c r="F461" s="96">
        <f>SUM(F454:F459)</f>
        <v>0</v>
      </c>
    </row>
    <row r="462" spans="1:6" x14ac:dyDescent="0.3">
      <c r="A462" s="1"/>
      <c r="B462" s="63"/>
      <c r="C462" s="1"/>
      <c r="D462" s="32"/>
      <c r="E462" s="2"/>
      <c r="F462" s="2"/>
    </row>
    <row r="463" spans="1:6" x14ac:dyDescent="0.3">
      <c r="A463" s="1"/>
      <c r="B463" s="87" t="s">
        <v>42</v>
      </c>
      <c r="C463" s="5"/>
      <c r="D463" s="23"/>
      <c r="E463" s="22"/>
      <c r="F463" s="22"/>
    </row>
    <row r="464" spans="1:6" ht="15.75" customHeight="1" x14ac:dyDescent="0.3">
      <c r="A464" s="226">
        <v>1</v>
      </c>
      <c r="B464" s="49" t="s">
        <v>7</v>
      </c>
      <c r="C464" s="101">
        <v>9</v>
      </c>
      <c r="D464" s="22">
        <v>607.46</v>
      </c>
      <c r="E464" s="22">
        <v>451.50799999999998</v>
      </c>
      <c r="F464" s="22">
        <v>1.9570000000000001E-2</v>
      </c>
    </row>
    <row r="465" spans="1:6" ht="15.75" customHeight="1" x14ac:dyDescent="0.3">
      <c r="A465" s="227"/>
      <c r="B465" s="49" t="s">
        <v>103</v>
      </c>
      <c r="C465" s="101">
        <v>9</v>
      </c>
      <c r="D465" s="22">
        <v>235.071</v>
      </c>
      <c r="E465" s="22">
        <v>162.048</v>
      </c>
      <c r="F465" s="22"/>
    </row>
    <row r="466" spans="1:6" ht="17.25" customHeight="1" x14ac:dyDescent="0.3">
      <c r="A466" s="227"/>
      <c r="B466" s="17" t="s">
        <v>81</v>
      </c>
      <c r="C466" s="101">
        <v>9</v>
      </c>
      <c r="D466" s="22">
        <v>4.8660000000000002E-2</v>
      </c>
      <c r="E466" s="158"/>
      <c r="F466" s="22"/>
    </row>
    <row r="467" spans="1:6" ht="18" customHeight="1" x14ac:dyDescent="0.3">
      <c r="A467" s="227"/>
      <c r="B467" s="65" t="s">
        <v>55</v>
      </c>
      <c r="C467" s="101">
        <v>9</v>
      </c>
      <c r="D467" s="22">
        <v>2106.7959999999998</v>
      </c>
      <c r="E467" s="22">
        <v>2024.8109999999999</v>
      </c>
      <c r="F467" s="22"/>
    </row>
    <row r="468" spans="1:6" ht="17.25" customHeight="1" x14ac:dyDescent="0.3">
      <c r="A468" s="227"/>
      <c r="B468" s="29" t="s">
        <v>79</v>
      </c>
      <c r="C468" s="101">
        <v>9</v>
      </c>
      <c r="D468" s="22">
        <v>2.4773900000000002</v>
      </c>
      <c r="E468" s="22"/>
      <c r="F468" s="22"/>
    </row>
    <row r="469" spans="1:6" x14ac:dyDescent="0.3">
      <c r="A469" s="230"/>
      <c r="B469" s="29" t="s">
        <v>58</v>
      </c>
      <c r="C469" s="101">
        <v>9</v>
      </c>
      <c r="D469" s="22">
        <v>47.5</v>
      </c>
      <c r="E469" s="22"/>
      <c r="F469" s="22"/>
    </row>
    <row r="470" spans="1:6" x14ac:dyDescent="0.3">
      <c r="A470" s="226">
        <v>13</v>
      </c>
      <c r="B470" s="138" t="s">
        <v>13</v>
      </c>
      <c r="C470" s="101"/>
      <c r="D470" s="23"/>
      <c r="E470" s="22"/>
      <c r="F470" s="22"/>
    </row>
    <row r="471" spans="1:6" ht="18" customHeight="1" thickBot="1" x14ac:dyDescent="0.35">
      <c r="A471" s="227"/>
      <c r="B471" s="141" t="s">
        <v>59</v>
      </c>
      <c r="C471" s="103">
        <v>10</v>
      </c>
      <c r="D471" s="42">
        <v>111.02800000000001</v>
      </c>
      <c r="E471" s="42">
        <v>3.367</v>
      </c>
      <c r="F471" s="42"/>
    </row>
    <row r="472" spans="1:6" ht="16.2" thickBot="1" x14ac:dyDescent="0.35">
      <c r="A472" s="50"/>
      <c r="B472" s="51" t="s">
        <v>16</v>
      </c>
      <c r="C472" s="74"/>
      <c r="D472" s="53">
        <f>SUM(D464:D471)</f>
        <v>3110.3810499999995</v>
      </c>
      <c r="E472" s="51">
        <f>SUM(E464:E471)</f>
        <v>2641.7340000000004</v>
      </c>
      <c r="F472" s="53">
        <f>SUM(F464:F471)</f>
        <v>1.9570000000000001E-2</v>
      </c>
    </row>
    <row r="473" spans="1:6" x14ac:dyDescent="0.3">
      <c r="A473" s="1"/>
      <c r="B473" s="63"/>
      <c r="C473" s="1"/>
      <c r="D473" s="32"/>
      <c r="E473" s="2"/>
      <c r="F473" s="2"/>
    </row>
    <row r="474" spans="1:6" x14ac:dyDescent="0.3">
      <c r="A474" s="13"/>
      <c r="B474" s="189" t="s">
        <v>71</v>
      </c>
      <c r="C474" s="1"/>
      <c r="D474" s="32"/>
      <c r="E474" s="32"/>
      <c r="F474" s="32"/>
    </row>
    <row r="475" spans="1:6" x14ac:dyDescent="0.3">
      <c r="A475" s="226">
        <v>1</v>
      </c>
      <c r="B475" s="49" t="s">
        <v>7</v>
      </c>
      <c r="C475" s="5">
        <v>9</v>
      </c>
      <c r="D475" s="22">
        <v>969.05200000000002</v>
      </c>
      <c r="E475" s="22">
        <v>816.08500000000004</v>
      </c>
      <c r="F475" s="22">
        <v>0.21756</v>
      </c>
    </row>
    <row r="476" spans="1:6" x14ac:dyDescent="0.3">
      <c r="A476" s="227"/>
      <c r="B476" s="49" t="s">
        <v>103</v>
      </c>
      <c r="C476" s="5">
        <v>9</v>
      </c>
      <c r="D476" s="22">
        <v>333.959</v>
      </c>
      <c r="E476" s="22">
        <v>279.50599999999997</v>
      </c>
      <c r="F476" s="22"/>
    </row>
    <row r="477" spans="1:6" x14ac:dyDescent="0.3">
      <c r="A477" s="227"/>
      <c r="B477" s="17" t="s">
        <v>55</v>
      </c>
      <c r="C477" s="5">
        <v>9</v>
      </c>
      <c r="D477" s="22">
        <v>1329.6030000000001</v>
      </c>
      <c r="E477" s="22">
        <v>1291.4290000000001</v>
      </c>
      <c r="F477" s="23"/>
    </row>
    <row r="478" spans="1:6" x14ac:dyDescent="0.3">
      <c r="A478" s="227"/>
      <c r="B478" s="38" t="s">
        <v>58</v>
      </c>
      <c r="C478" s="5">
        <v>9</v>
      </c>
      <c r="D478" s="22">
        <v>45.96</v>
      </c>
      <c r="E478" s="23"/>
      <c r="F478" s="23"/>
    </row>
    <row r="479" spans="1:6" x14ac:dyDescent="0.3">
      <c r="A479" s="227"/>
      <c r="B479" s="29" t="s">
        <v>79</v>
      </c>
      <c r="C479" s="5">
        <v>9</v>
      </c>
      <c r="D479" s="22">
        <v>0.73285999999999996</v>
      </c>
      <c r="E479" s="23"/>
      <c r="F479" s="23"/>
    </row>
    <row r="480" spans="1:6" ht="31.2" x14ac:dyDescent="0.3">
      <c r="A480" s="230"/>
      <c r="B480" s="137" t="s">
        <v>89</v>
      </c>
      <c r="C480" s="5">
        <v>9</v>
      </c>
      <c r="D480" s="22">
        <v>7.5990000000000002</v>
      </c>
      <c r="E480" s="22">
        <v>4.51</v>
      </c>
      <c r="F480" s="23"/>
    </row>
    <row r="481" spans="1:6" x14ac:dyDescent="0.3">
      <c r="A481" s="226">
        <v>13</v>
      </c>
      <c r="B481" s="34" t="s">
        <v>13</v>
      </c>
      <c r="C481" s="5"/>
      <c r="D481" s="23"/>
      <c r="E481" s="23"/>
      <c r="F481" s="23"/>
    </row>
    <row r="482" spans="1:6" ht="16.2" thickBot="1" x14ac:dyDescent="0.35">
      <c r="A482" s="230"/>
      <c r="B482" s="141" t="s">
        <v>59</v>
      </c>
      <c r="C482" s="5">
        <v>10</v>
      </c>
      <c r="D482" s="22">
        <v>60.067</v>
      </c>
      <c r="E482" s="22">
        <v>1.8220000000000001</v>
      </c>
      <c r="F482" s="22"/>
    </row>
    <row r="483" spans="1:6" x14ac:dyDescent="0.3">
      <c r="A483" s="60"/>
      <c r="B483" s="51" t="s">
        <v>16</v>
      </c>
      <c r="C483" s="188"/>
      <c r="D483" s="95">
        <f>SUM(D475:D482)</f>
        <v>2746.9728600000003</v>
      </c>
      <c r="E483" s="95">
        <f>SUM(E475:E482)</f>
        <v>2393.3520000000003</v>
      </c>
      <c r="F483" s="96">
        <f>SUM(F475:F482)</f>
        <v>0.21756</v>
      </c>
    </row>
    <row r="484" spans="1:6" x14ac:dyDescent="0.3">
      <c r="A484" s="1"/>
      <c r="B484" s="186"/>
      <c r="C484" s="187"/>
      <c r="D484" s="32"/>
      <c r="E484" s="2"/>
      <c r="F484" s="2"/>
    </row>
    <row r="485" spans="1:6" x14ac:dyDescent="0.3">
      <c r="A485" s="5"/>
      <c r="B485" s="104" t="s">
        <v>43</v>
      </c>
      <c r="C485" s="5"/>
      <c r="D485" s="23"/>
      <c r="E485" s="22"/>
      <c r="F485" s="22"/>
    </row>
    <row r="486" spans="1:6" ht="15.75" customHeight="1" x14ac:dyDescent="0.3">
      <c r="A486" s="226">
        <v>1</v>
      </c>
      <c r="B486" s="49" t="s">
        <v>7</v>
      </c>
      <c r="C486" s="101">
        <v>9</v>
      </c>
      <c r="D486" s="22">
        <v>357.928</v>
      </c>
      <c r="E486" s="40">
        <v>292.55799999999999</v>
      </c>
      <c r="F486" s="22"/>
    </row>
    <row r="487" spans="1:6" ht="15.75" customHeight="1" x14ac:dyDescent="0.3">
      <c r="A487" s="227"/>
      <c r="B487" s="49" t="s">
        <v>103</v>
      </c>
      <c r="C487" s="101">
        <v>9</v>
      </c>
      <c r="D487" s="22">
        <v>122.33199999999999</v>
      </c>
      <c r="E487" s="40">
        <v>97.52</v>
      </c>
      <c r="F487" s="22"/>
    </row>
    <row r="488" spans="1:6" ht="15.75" customHeight="1" x14ac:dyDescent="0.3">
      <c r="A488" s="227"/>
      <c r="B488" s="17" t="s">
        <v>55</v>
      </c>
      <c r="C488" s="101">
        <v>9</v>
      </c>
      <c r="D488" s="22">
        <v>600.00599999999997</v>
      </c>
      <c r="E488" s="40">
        <v>581.87300000000005</v>
      </c>
      <c r="F488" s="22"/>
    </row>
    <row r="489" spans="1:6" x14ac:dyDescent="0.3">
      <c r="A489" s="227"/>
      <c r="B489" s="38" t="s">
        <v>58</v>
      </c>
      <c r="C489" s="101">
        <v>9</v>
      </c>
      <c r="D489" s="22">
        <v>20</v>
      </c>
      <c r="E489" s="40"/>
      <c r="F489" s="22"/>
    </row>
    <row r="490" spans="1:6" ht="31.2" x14ac:dyDescent="0.3">
      <c r="A490" s="227"/>
      <c r="B490" s="137" t="s">
        <v>89</v>
      </c>
      <c r="C490" s="101">
        <v>9</v>
      </c>
      <c r="D490" s="22">
        <v>3.8</v>
      </c>
      <c r="E490" s="40">
        <v>2.2549999999999999</v>
      </c>
      <c r="F490" s="22"/>
    </row>
    <row r="491" spans="1:6" x14ac:dyDescent="0.3">
      <c r="A491" s="226">
        <v>13</v>
      </c>
      <c r="B491" s="49" t="s">
        <v>13</v>
      </c>
      <c r="C491" s="101"/>
      <c r="D491" s="81"/>
      <c r="E491" s="71"/>
      <c r="F491" s="42"/>
    </row>
    <row r="492" spans="1:6" ht="15.75" customHeight="1" thickBot="1" x14ac:dyDescent="0.35">
      <c r="A492" s="228"/>
      <c r="B492" s="141" t="s">
        <v>59</v>
      </c>
      <c r="C492" s="101">
        <v>10</v>
      </c>
      <c r="D492" s="42">
        <v>28.699000000000002</v>
      </c>
      <c r="E492" s="71">
        <v>0.871</v>
      </c>
      <c r="F492" s="42"/>
    </row>
    <row r="493" spans="1:6" ht="16.2" thickBot="1" x14ac:dyDescent="0.35">
      <c r="A493" s="50"/>
      <c r="B493" s="51" t="s">
        <v>16</v>
      </c>
      <c r="C493" s="97"/>
      <c r="D493" s="53">
        <f>SUM(D486:D492)</f>
        <v>1132.7650000000001</v>
      </c>
      <c r="E493" s="51">
        <f>SUM(E486:E492)</f>
        <v>975.077</v>
      </c>
      <c r="F493" s="53">
        <f>SUM(F486:F492)</f>
        <v>0</v>
      </c>
    </row>
    <row r="494" spans="1:6" x14ac:dyDescent="0.3">
      <c r="A494" s="13"/>
      <c r="B494" s="64"/>
      <c r="C494" s="1"/>
      <c r="D494" s="32"/>
      <c r="E494" s="64"/>
      <c r="F494" s="32"/>
    </row>
    <row r="495" spans="1:6" x14ac:dyDescent="0.3">
      <c r="A495" s="226">
        <v>1</v>
      </c>
      <c r="B495" s="104" t="s">
        <v>49</v>
      </c>
      <c r="C495" s="5"/>
      <c r="D495" s="23"/>
      <c r="E495" s="22"/>
      <c r="F495" s="22"/>
    </row>
    <row r="496" spans="1:6" x14ac:dyDescent="0.3">
      <c r="A496" s="227"/>
      <c r="B496" s="49" t="s">
        <v>7</v>
      </c>
      <c r="C496" s="101">
        <v>9</v>
      </c>
      <c r="D496" s="22">
        <v>354.62299999999999</v>
      </c>
      <c r="E496" s="22">
        <v>288.39400000000001</v>
      </c>
      <c r="F496" s="22">
        <v>0.67800000000000005</v>
      </c>
    </row>
    <row r="497" spans="1:6" x14ac:dyDescent="0.3">
      <c r="A497" s="227"/>
      <c r="B497" s="49" t="s">
        <v>103</v>
      </c>
      <c r="C497" s="101">
        <v>9</v>
      </c>
      <c r="D497" s="22">
        <v>117.47</v>
      </c>
      <c r="E497" s="22">
        <v>100</v>
      </c>
      <c r="F497" s="22"/>
    </row>
    <row r="498" spans="1:6" x14ac:dyDescent="0.3">
      <c r="A498" s="227"/>
      <c r="B498" s="17" t="s">
        <v>55</v>
      </c>
      <c r="C498" s="101">
        <v>9</v>
      </c>
      <c r="D498" s="22">
        <v>604.43100000000004</v>
      </c>
      <c r="E498" s="22">
        <v>587.072</v>
      </c>
      <c r="F498" s="22"/>
    </row>
    <row r="499" spans="1:6" x14ac:dyDescent="0.3">
      <c r="A499" s="230"/>
      <c r="B499" s="29" t="s">
        <v>58</v>
      </c>
      <c r="C499" s="101">
        <v>9</v>
      </c>
      <c r="D499" s="22">
        <v>40</v>
      </c>
      <c r="E499" s="40"/>
      <c r="F499" s="22"/>
    </row>
    <row r="500" spans="1:6" x14ac:dyDescent="0.3">
      <c r="A500" s="236">
        <v>13</v>
      </c>
      <c r="B500" s="49" t="s">
        <v>13</v>
      </c>
      <c r="C500" s="101">
        <v>10</v>
      </c>
      <c r="D500" s="22"/>
      <c r="E500" s="40"/>
      <c r="F500" s="22"/>
    </row>
    <row r="501" spans="1:6" ht="18" customHeight="1" thickBot="1" x14ac:dyDescent="0.35">
      <c r="A501" s="226"/>
      <c r="B501" s="141" t="s">
        <v>59</v>
      </c>
      <c r="C501" s="103">
        <v>10</v>
      </c>
      <c r="D501" s="42">
        <v>24.515000000000001</v>
      </c>
      <c r="E501" s="71">
        <v>0.74399999999999999</v>
      </c>
      <c r="F501" s="42"/>
    </row>
    <row r="502" spans="1:6" ht="16.2" thickBot="1" x14ac:dyDescent="0.35">
      <c r="A502" s="50"/>
      <c r="B502" s="51" t="s">
        <v>16</v>
      </c>
      <c r="C502" s="97"/>
      <c r="D502" s="53">
        <f>SUM(D496:D501)</f>
        <v>1141.039</v>
      </c>
      <c r="E502" s="51">
        <f>SUM(E496:E501)</f>
        <v>976.21</v>
      </c>
      <c r="F502" s="53">
        <f>SUM(F496:F501)</f>
        <v>0.67800000000000005</v>
      </c>
    </row>
    <row r="503" spans="1:6" x14ac:dyDescent="0.3">
      <c r="A503" s="1"/>
      <c r="B503" s="76"/>
      <c r="C503" s="1"/>
      <c r="D503" s="32"/>
      <c r="E503" s="64"/>
      <c r="F503" s="2"/>
    </row>
    <row r="504" spans="1:6" x14ac:dyDescent="0.3">
      <c r="A504" s="1"/>
      <c r="B504" s="100" t="s">
        <v>88</v>
      </c>
      <c r="C504" s="5"/>
      <c r="D504" s="23"/>
      <c r="E504" s="57"/>
      <c r="F504" s="22"/>
    </row>
    <row r="505" spans="1:6" ht="16.5" customHeight="1" x14ac:dyDescent="0.3">
      <c r="A505" s="226">
        <v>1</v>
      </c>
      <c r="B505" s="37" t="s">
        <v>7</v>
      </c>
      <c r="C505" s="5">
        <v>9</v>
      </c>
      <c r="D505" s="22">
        <v>65.212999999999994</v>
      </c>
      <c r="E505" s="22">
        <v>36.630000000000003</v>
      </c>
      <c r="F505" s="22"/>
    </row>
    <row r="506" spans="1:6" ht="16.5" customHeight="1" x14ac:dyDescent="0.3">
      <c r="A506" s="227"/>
      <c r="B506" s="49" t="s">
        <v>103</v>
      </c>
      <c r="C506" s="5">
        <v>9</v>
      </c>
      <c r="D506" s="22">
        <v>12.525</v>
      </c>
      <c r="E506" s="22">
        <v>11.7</v>
      </c>
      <c r="F506" s="22"/>
    </row>
    <row r="507" spans="1:6" ht="16.5" customHeight="1" x14ac:dyDescent="0.3">
      <c r="A507" s="227"/>
      <c r="B507" s="17" t="s">
        <v>55</v>
      </c>
      <c r="C507" s="5">
        <v>9</v>
      </c>
      <c r="D507" s="22">
        <v>707.67200000000003</v>
      </c>
      <c r="E507" s="22">
        <v>692.97400000000005</v>
      </c>
      <c r="F507" s="22"/>
    </row>
    <row r="508" spans="1:6" ht="15.75" customHeight="1" x14ac:dyDescent="0.3">
      <c r="A508" s="227"/>
      <c r="B508" s="17" t="s">
        <v>65</v>
      </c>
      <c r="C508" s="5">
        <v>9</v>
      </c>
      <c r="D508" s="158">
        <v>586.9</v>
      </c>
      <c r="E508" s="158">
        <v>458</v>
      </c>
      <c r="F508" s="22"/>
    </row>
    <row r="509" spans="1:6" ht="29.25" customHeight="1" x14ac:dyDescent="0.3">
      <c r="A509" s="227"/>
      <c r="B509" s="137" t="s">
        <v>89</v>
      </c>
      <c r="C509" s="41">
        <v>9</v>
      </c>
      <c r="D509" s="162">
        <v>15.199</v>
      </c>
      <c r="E509" s="162">
        <v>9.0210000000000008</v>
      </c>
      <c r="F509" s="42"/>
    </row>
    <row r="510" spans="1:6" ht="35.25" customHeight="1" x14ac:dyDescent="0.3">
      <c r="A510" s="227"/>
      <c r="B510" s="137" t="s">
        <v>108</v>
      </c>
      <c r="C510" s="41">
        <v>9</v>
      </c>
      <c r="D510" s="162">
        <v>31.042000000000002</v>
      </c>
      <c r="E510" s="162">
        <v>30.597999999999999</v>
      </c>
      <c r="F510" s="42"/>
    </row>
    <row r="511" spans="1:6" ht="18.75" customHeight="1" x14ac:dyDescent="0.3">
      <c r="A511" s="230"/>
      <c r="B511" s="29" t="s">
        <v>58</v>
      </c>
      <c r="C511" s="41">
        <v>9</v>
      </c>
      <c r="D511" s="42">
        <v>12</v>
      </c>
      <c r="E511" s="42"/>
      <c r="F511" s="42"/>
    </row>
    <row r="512" spans="1:6" x14ac:dyDescent="0.3">
      <c r="A512" s="226">
        <v>13</v>
      </c>
      <c r="B512" s="29" t="s">
        <v>79</v>
      </c>
      <c r="C512" s="41">
        <v>10</v>
      </c>
      <c r="D512" s="162">
        <v>1.50363</v>
      </c>
      <c r="E512" s="42"/>
      <c r="F512" s="42"/>
    </row>
    <row r="513" spans="1:6" x14ac:dyDescent="0.3">
      <c r="A513" s="227"/>
      <c r="B513" s="29" t="s">
        <v>58</v>
      </c>
      <c r="C513" s="41">
        <v>10</v>
      </c>
      <c r="D513" s="42">
        <v>14</v>
      </c>
      <c r="E513" s="42"/>
      <c r="F513" s="42"/>
    </row>
    <row r="514" spans="1:6" x14ac:dyDescent="0.3">
      <c r="A514" s="227"/>
      <c r="B514" s="49" t="s">
        <v>13</v>
      </c>
      <c r="C514" s="5">
        <v>10</v>
      </c>
      <c r="D514" s="162">
        <v>67.254000000000005</v>
      </c>
      <c r="E514" s="162">
        <v>56.436</v>
      </c>
      <c r="F514" s="162"/>
    </row>
    <row r="515" spans="1:6" ht="31.2" x14ac:dyDescent="0.3">
      <c r="A515" s="227"/>
      <c r="B515" s="17" t="s">
        <v>156</v>
      </c>
      <c r="C515" s="5">
        <v>10</v>
      </c>
      <c r="D515" s="162">
        <v>3.6160000000000001</v>
      </c>
      <c r="E515" s="162">
        <v>3.5640000000000001</v>
      </c>
      <c r="F515" s="162"/>
    </row>
    <row r="516" spans="1:6" ht="18" customHeight="1" x14ac:dyDescent="0.3">
      <c r="A516" s="227"/>
      <c r="B516" s="17" t="s">
        <v>60</v>
      </c>
      <c r="C516" s="5">
        <v>10</v>
      </c>
      <c r="D516" s="162">
        <v>73</v>
      </c>
      <c r="E516" s="162">
        <v>72</v>
      </c>
      <c r="F516" s="161"/>
    </row>
    <row r="517" spans="1:6" ht="15.75" customHeight="1" thickBot="1" x14ac:dyDescent="0.35">
      <c r="A517" s="228"/>
      <c r="B517" s="141" t="s">
        <v>59</v>
      </c>
      <c r="C517" s="103">
        <v>10</v>
      </c>
      <c r="D517" s="162">
        <v>6.3559999999999999</v>
      </c>
      <c r="E517" s="162">
        <v>0.193</v>
      </c>
      <c r="F517" s="162"/>
    </row>
    <row r="518" spans="1:6" x14ac:dyDescent="0.3">
      <c r="A518" s="91"/>
      <c r="B518" s="51" t="s">
        <v>16</v>
      </c>
      <c r="C518" s="70"/>
      <c r="D518" s="190">
        <f>SUM(D505:D517)</f>
        <v>1596.2806299999997</v>
      </c>
      <c r="E518" s="93">
        <f>SUM(E505:E517)</f>
        <v>1371.116</v>
      </c>
      <c r="F518" s="106"/>
    </row>
    <row r="519" spans="1:6" x14ac:dyDescent="0.3">
      <c r="A519" s="1"/>
      <c r="B519" s="76"/>
      <c r="C519" s="12"/>
      <c r="D519" s="32"/>
      <c r="E519" s="64"/>
      <c r="F519" s="2"/>
    </row>
    <row r="520" spans="1:6" x14ac:dyDescent="0.3">
      <c r="A520" s="1"/>
      <c r="B520" s="100" t="s">
        <v>44</v>
      </c>
      <c r="C520" s="5"/>
      <c r="D520" s="23"/>
      <c r="E520" s="22"/>
      <c r="F520" s="22"/>
    </row>
    <row r="521" spans="1:6" ht="17.25" customHeight="1" x14ac:dyDescent="0.3">
      <c r="A521" s="226">
        <v>1</v>
      </c>
      <c r="B521" s="68" t="s">
        <v>7</v>
      </c>
      <c r="C521" s="5">
        <v>9</v>
      </c>
      <c r="D521" s="22">
        <v>744.173</v>
      </c>
      <c r="E521" s="22">
        <v>731.17100000000005</v>
      </c>
      <c r="F521" s="22"/>
    </row>
    <row r="522" spans="1:6" ht="16.5" customHeight="1" x14ac:dyDescent="0.3">
      <c r="A522" s="227"/>
      <c r="B522" s="65" t="s">
        <v>55</v>
      </c>
      <c r="C522" s="5">
        <v>9</v>
      </c>
      <c r="D522" s="42">
        <v>35.515000000000001</v>
      </c>
      <c r="E522" s="42">
        <v>35.006999999999998</v>
      </c>
      <c r="F522" s="42"/>
    </row>
    <row r="523" spans="1:6" ht="16.2" thickBot="1" x14ac:dyDescent="0.35">
      <c r="A523" s="227"/>
      <c r="B523" s="35" t="s">
        <v>58</v>
      </c>
      <c r="C523" s="101">
        <v>9</v>
      </c>
      <c r="D523" s="42">
        <v>58.4</v>
      </c>
      <c r="E523" s="42">
        <v>19</v>
      </c>
      <c r="F523" s="42"/>
    </row>
    <row r="524" spans="1:6" ht="16.2" thickBot="1" x14ac:dyDescent="0.35">
      <c r="A524" s="50"/>
      <c r="B524" s="51" t="s">
        <v>16</v>
      </c>
      <c r="C524" s="74"/>
      <c r="D524" s="53">
        <f>SUM(D521:D523)</f>
        <v>838.08799999999997</v>
      </c>
      <c r="E524" s="51">
        <f>SUM(E521:E523)</f>
        <v>785.178</v>
      </c>
      <c r="F524" s="75"/>
    </row>
    <row r="525" spans="1:6" x14ac:dyDescent="0.3">
      <c r="A525" s="26"/>
      <c r="B525" s="64"/>
      <c r="C525" s="1"/>
      <c r="D525" s="32"/>
      <c r="E525" s="64"/>
      <c r="F525" s="32"/>
    </row>
    <row r="526" spans="1:6" x14ac:dyDescent="0.3">
      <c r="A526" s="24"/>
      <c r="B526" s="87" t="s">
        <v>87</v>
      </c>
      <c r="C526" s="5"/>
      <c r="D526" s="23"/>
      <c r="E526" s="57"/>
      <c r="F526" s="23"/>
    </row>
    <row r="527" spans="1:6" x14ac:dyDescent="0.3">
      <c r="A527" s="231">
        <v>1</v>
      </c>
      <c r="B527" s="49" t="s">
        <v>7</v>
      </c>
      <c r="C527" s="5">
        <v>9</v>
      </c>
      <c r="D527" s="22">
        <v>1039.2550000000001</v>
      </c>
      <c r="E527" s="22">
        <v>906.76</v>
      </c>
      <c r="F527" s="22"/>
    </row>
    <row r="528" spans="1:6" x14ac:dyDescent="0.3">
      <c r="A528" s="232"/>
      <c r="B528" s="49" t="s">
        <v>103</v>
      </c>
      <c r="C528" s="5">
        <v>9</v>
      </c>
      <c r="D528" s="22">
        <v>357.79899999999998</v>
      </c>
      <c r="E528" s="22">
        <v>289.60000000000002</v>
      </c>
      <c r="F528" s="22"/>
    </row>
    <row r="529" spans="1:6" x14ac:dyDescent="0.3">
      <c r="A529" s="232"/>
      <c r="B529" s="17" t="s">
        <v>55</v>
      </c>
      <c r="C529" s="5">
        <v>9</v>
      </c>
      <c r="D529" s="22">
        <v>792.49900000000002</v>
      </c>
      <c r="E529" s="22">
        <v>765.62</v>
      </c>
      <c r="F529" s="23"/>
    </row>
    <row r="530" spans="1:6" ht="31.2" x14ac:dyDescent="0.3">
      <c r="A530" s="232"/>
      <c r="B530" s="137" t="s">
        <v>89</v>
      </c>
      <c r="C530" s="5">
        <v>9</v>
      </c>
      <c r="D530" s="22">
        <v>7.5990000000000002</v>
      </c>
      <c r="E530" s="22">
        <v>4.51</v>
      </c>
      <c r="F530" s="23"/>
    </row>
    <row r="531" spans="1:6" x14ac:dyDescent="0.3">
      <c r="A531" s="232"/>
      <c r="B531" s="137" t="s">
        <v>79</v>
      </c>
      <c r="C531" s="5">
        <v>9</v>
      </c>
      <c r="D531" s="158">
        <v>21.002079999999999</v>
      </c>
      <c r="E531" s="22"/>
      <c r="F531" s="23"/>
    </row>
    <row r="532" spans="1:6" x14ac:dyDescent="0.3">
      <c r="A532" s="232"/>
      <c r="B532" s="38" t="s">
        <v>58</v>
      </c>
      <c r="C532" s="5">
        <v>9</v>
      </c>
      <c r="D532" s="22">
        <v>135</v>
      </c>
      <c r="E532" s="22"/>
      <c r="F532" s="23"/>
    </row>
    <row r="533" spans="1:6" x14ac:dyDescent="0.3">
      <c r="A533" s="231">
        <v>13</v>
      </c>
      <c r="B533" s="182" t="s">
        <v>13</v>
      </c>
      <c r="C533" s="5"/>
      <c r="D533" s="22"/>
      <c r="E533" s="57"/>
      <c r="F533" s="23"/>
    </row>
    <row r="534" spans="1:6" ht="16.2" thickBot="1" x14ac:dyDescent="0.35">
      <c r="A534" s="232"/>
      <c r="B534" s="183" t="s">
        <v>59</v>
      </c>
      <c r="C534" s="55">
        <v>10</v>
      </c>
      <c r="D534" s="56">
        <v>34.53</v>
      </c>
      <c r="E534" s="56">
        <v>1.0469999999999999</v>
      </c>
      <c r="F534" s="56"/>
    </row>
    <row r="535" spans="1:6" ht="16.2" thickBot="1" x14ac:dyDescent="0.35">
      <c r="A535" s="185"/>
      <c r="B535" s="51" t="s">
        <v>16</v>
      </c>
      <c r="C535" s="94"/>
      <c r="D535" s="95">
        <f>SUM(D527:D534)</f>
        <v>2387.6840800000004</v>
      </c>
      <c r="E535" s="95">
        <f>SUM(E527:E534)</f>
        <v>1967.537</v>
      </c>
      <c r="F535" s="96">
        <f>SUM(F527:F534)</f>
        <v>0</v>
      </c>
    </row>
    <row r="536" spans="1:6" x14ac:dyDescent="0.3">
      <c r="A536" s="26"/>
      <c r="B536" s="184"/>
      <c r="C536" s="55"/>
      <c r="D536" s="193"/>
      <c r="E536" s="56"/>
      <c r="F536" s="2"/>
    </row>
    <row r="537" spans="1:6" x14ac:dyDescent="0.3">
      <c r="A537" s="1"/>
      <c r="B537" s="100" t="s">
        <v>45</v>
      </c>
      <c r="C537" s="6"/>
      <c r="D537" s="81"/>
      <c r="E537" s="42"/>
      <c r="F537" s="22"/>
    </row>
    <row r="538" spans="1:6" ht="15.75" customHeight="1" x14ac:dyDescent="0.3">
      <c r="A538" s="226">
        <v>1</v>
      </c>
      <c r="B538" s="68" t="s">
        <v>7</v>
      </c>
      <c r="C538" s="6">
        <v>9</v>
      </c>
      <c r="D538" s="42">
        <v>589.15700000000004</v>
      </c>
      <c r="E538" s="71">
        <v>436.34100000000001</v>
      </c>
      <c r="F538" s="42"/>
    </row>
    <row r="539" spans="1:6" ht="15.75" customHeight="1" x14ac:dyDescent="0.3">
      <c r="A539" s="227"/>
      <c r="B539" s="49" t="s">
        <v>103</v>
      </c>
      <c r="C539" s="41">
        <v>9</v>
      </c>
      <c r="D539" s="42">
        <v>221.291</v>
      </c>
      <c r="E539" s="71">
        <v>158</v>
      </c>
      <c r="F539" s="42"/>
    </row>
    <row r="540" spans="1:6" ht="15.75" customHeight="1" x14ac:dyDescent="0.3">
      <c r="A540" s="227"/>
      <c r="B540" s="65" t="s">
        <v>55</v>
      </c>
      <c r="C540" s="41">
        <v>9</v>
      </c>
      <c r="D540" s="42">
        <v>23.952999999999999</v>
      </c>
      <c r="E540" s="71">
        <v>23.611000000000001</v>
      </c>
      <c r="F540" s="42"/>
    </row>
    <row r="541" spans="1:6" ht="18" customHeight="1" x14ac:dyDescent="0.3">
      <c r="A541" s="227"/>
      <c r="B541" s="38" t="s">
        <v>58</v>
      </c>
      <c r="C541" s="5">
        <v>9</v>
      </c>
      <c r="D541" s="22">
        <v>170</v>
      </c>
      <c r="E541" s="40">
        <v>30</v>
      </c>
      <c r="F541" s="22"/>
    </row>
    <row r="542" spans="1:6" ht="18" customHeight="1" x14ac:dyDescent="0.3">
      <c r="A542" s="230"/>
      <c r="B542" s="92" t="s">
        <v>50</v>
      </c>
      <c r="C542" s="41">
        <v>9</v>
      </c>
      <c r="D542" s="42">
        <v>11</v>
      </c>
      <c r="E542" s="71"/>
      <c r="F542" s="42"/>
    </row>
    <row r="543" spans="1:6" ht="18" customHeight="1" x14ac:dyDescent="0.3">
      <c r="A543" s="226">
        <v>4</v>
      </c>
      <c r="B543" s="19" t="s">
        <v>54</v>
      </c>
      <c r="C543" s="41"/>
      <c r="D543" s="81"/>
      <c r="E543" s="71"/>
      <c r="F543" s="42"/>
    </row>
    <row r="544" spans="1:6" ht="18" customHeight="1" thickBot="1" x14ac:dyDescent="0.35">
      <c r="A544" s="230"/>
      <c r="B544" s="92" t="s">
        <v>92</v>
      </c>
      <c r="C544" s="41">
        <v>9</v>
      </c>
      <c r="D544" s="81"/>
      <c r="E544" s="71"/>
      <c r="F544" s="42"/>
    </row>
    <row r="545" spans="1:6" ht="16.2" thickBot="1" x14ac:dyDescent="0.35">
      <c r="A545" s="61"/>
      <c r="B545" s="51" t="s">
        <v>16</v>
      </c>
      <c r="C545" s="74"/>
      <c r="D545" s="53">
        <f>SUM(D538:D544)</f>
        <v>1015.4010000000001</v>
      </c>
      <c r="E545" s="51">
        <f>SUM(E538:E542)</f>
        <v>647.952</v>
      </c>
      <c r="F545" s="53">
        <f>SUM(F538:F541)</f>
        <v>0</v>
      </c>
    </row>
    <row r="546" spans="1:6" x14ac:dyDescent="0.3">
      <c r="A546" s="229">
        <v>1</v>
      </c>
      <c r="B546" s="107"/>
      <c r="C546" s="55"/>
      <c r="D546" s="193"/>
      <c r="E546" s="56"/>
      <c r="F546" s="56"/>
    </row>
    <row r="547" spans="1:6" x14ac:dyDescent="0.3">
      <c r="A547" s="227"/>
      <c r="B547" s="104" t="s">
        <v>53</v>
      </c>
      <c r="C547" s="47"/>
      <c r="D547" s="22"/>
      <c r="E547" s="23"/>
      <c r="F547" s="23"/>
    </row>
    <row r="548" spans="1:6" ht="16.5" customHeight="1" x14ac:dyDescent="0.3">
      <c r="A548" s="227"/>
      <c r="B548" s="25" t="s">
        <v>7</v>
      </c>
      <c r="C548" s="24">
        <v>9</v>
      </c>
      <c r="D548" s="22">
        <v>75.481999999999999</v>
      </c>
      <c r="E548" s="22">
        <v>66.025000000000006</v>
      </c>
      <c r="F548" s="22"/>
    </row>
    <row r="549" spans="1:6" ht="16.5" customHeight="1" x14ac:dyDescent="0.3">
      <c r="A549" s="227"/>
      <c r="B549" s="49" t="s">
        <v>103</v>
      </c>
      <c r="C549" s="24">
        <v>9</v>
      </c>
      <c r="D549" s="22">
        <v>26.242999999999999</v>
      </c>
      <c r="E549" s="22">
        <v>25.867999999999999</v>
      </c>
      <c r="F549" s="2"/>
    </row>
    <row r="550" spans="1:6" ht="17.25" customHeight="1" x14ac:dyDescent="0.3">
      <c r="A550" s="227"/>
      <c r="B550" s="65" t="s">
        <v>55</v>
      </c>
      <c r="C550" s="5">
        <v>9</v>
      </c>
      <c r="D550" s="22">
        <v>127.166</v>
      </c>
      <c r="E550" s="22">
        <v>125.348</v>
      </c>
      <c r="F550" s="2"/>
    </row>
    <row r="551" spans="1:6" ht="17.25" customHeight="1" x14ac:dyDescent="0.3">
      <c r="A551" s="227"/>
      <c r="B551" s="65" t="s">
        <v>79</v>
      </c>
      <c r="C551" s="5">
        <v>9</v>
      </c>
      <c r="D551" s="22">
        <v>1.8255399999999999</v>
      </c>
      <c r="E551" s="22"/>
      <c r="F551" s="2"/>
    </row>
    <row r="552" spans="1:6" ht="34.5" customHeight="1" x14ac:dyDescent="0.3">
      <c r="A552" s="227"/>
      <c r="B552" s="65" t="s">
        <v>109</v>
      </c>
      <c r="C552" s="5">
        <v>9</v>
      </c>
      <c r="D552" s="22">
        <v>64.034999999999997</v>
      </c>
      <c r="E552" s="22">
        <v>63.12</v>
      </c>
      <c r="F552" s="2"/>
    </row>
    <row r="553" spans="1:6" ht="17.25" customHeight="1" x14ac:dyDescent="0.3">
      <c r="A553" s="227"/>
      <c r="B553" s="38" t="s">
        <v>58</v>
      </c>
      <c r="C553" s="5">
        <v>9</v>
      </c>
      <c r="D553" s="22">
        <v>5.8</v>
      </c>
      <c r="E553" s="22"/>
      <c r="F553" s="2"/>
    </row>
    <row r="554" spans="1:6" ht="32.25" customHeight="1" thickBot="1" x14ac:dyDescent="0.35">
      <c r="A554" s="230"/>
      <c r="B554" s="38" t="s">
        <v>101</v>
      </c>
      <c r="C554" s="24">
        <v>9</v>
      </c>
      <c r="D554" s="22">
        <v>8.1304099999999995</v>
      </c>
      <c r="E554" s="22"/>
      <c r="F554" s="22"/>
    </row>
    <row r="555" spans="1:6" ht="16.2" thickBot="1" x14ac:dyDescent="0.35">
      <c r="A555" s="61"/>
      <c r="B555" s="51" t="s">
        <v>16</v>
      </c>
      <c r="C555" s="108"/>
      <c r="D555" s="218">
        <f>SUM(D548:D554)</f>
        <v>308.68194999999997</v>
      </c>
      <c r="E555" s="109">
        <f>SUM(E548:E554)</f>
        <v>280.36099999999999</v>
      </c>
      <c r="F555" s="126"/>
    </row>
    <row r="556" spans="1:6" x14ac:dyDescent="0.3">
      <c r="A556" s="110"/>
      <c r="B556" s="76"/>
      <c r="C556" s="111"/>
      <c r="D556" s="194"/>
      <c r="E556" s="112"/>
      <c r="F556" s="113"/>
    </row>
    <row r="557" spans="1:6" x14ac:dyDescent="0.3">
      <c r="A557" s="234">
        <v>13</v>
      </c>
      <c r="B557" s="100" t="s">
        <v>46</v>
      </c>
      <c r="C557" s="114"/>
      <c r="D557" s="195"/>
      <c r="E557" s="115"/>
      <c r="F557" s="116"/>
    </row>
    <row r="558" spans="1:6" x14ac:dyDescent="0.3">
      <c r="A558" s="235"/>
      <c r="B558" s="25" t="s">
        <v>13</v>
      </c>
      <c r="C558" s="117">
        <v>10</v>
      </c>
      <c r="D558" s="118">
        <v>85.503</v>
      </c>
      <c r="E558" s="118">
        <v>68.558999999999997</v>
      </c>
      <c r="F558" s="120"/>
    </row>
    <row r="559" spans="1:6" x14ac:dyDescent="0.3">
      <c r="A559" s="235"/>
      <c r="B559" s="25" t="s">
        <v>103</v>
      </c>
      <c r="C559" s="121">
        <v>10</v>
      </c>
      <c r="D559" s="120">
        <v>11.35</v>
      </c>
      <c r="E559" s="120">
        <v>11.05</v>
      </c>
      <c r="F559" s="120"/>
    </row>
    <row r="560" spans="1:6" ht="31.2" x14ac:dyDescent="0.3">
      <c r="A560" s="235"/>
      <c r="B560" s="43" t="s">
        <v>106</v>
      </c>
      <c r="C560" s="121">
        <v>10</v>
      </c>
      <c r="D560" s="120">
        <v>4.7830000000000004</v>
      </c>
      <c r="E560" s="120">
        <v>4.7140000000000004</v>
      </c>
      <c r="F560" s="120"/>
    </row>
    <row r="561" spans="1:6" x14ac:dyDescent="0.3">
      <c r="A561" s="235"/>
      <c r="B561" s="43" t="s">
        <v>60</v>
      </c>
      <c r="C561" s="121">
        <v>10</v>
      </c>
      <c r="D561" s="120">
        <v>357</v>
      </c>
      <c r="E561" s="120">
        <v>281.8</v>
      </c>
      <c r="F561" s="120"/>
    </row>
    <row r="562" spans="1:6" ht="15.75" customHeight="1" x14ac:dyDescent="0.3">
      <c r="A562" s="235"/>
      <c r="B562" s="17" t="s">
        <v>79</v>
      </c>
      <c r="C562" s="121">
        <v>10</v>
      </c>
      <c r="D562" s="120">
        <v>40.17606</v>
      </c>
      <c r="E562" s="120"/>
      <c r="F562" s="120"/>
    </row>
    <row r="563" spans="1:6" ht="16.2" thickBot="1" x14ac:dyDescent="0.35">
      <c r="A563" s="235"/>
      <c r="B563" s="35" t="s">
        <v>58</v>
      </c>
      <c r="C563" s="121">
        <v>10</v>
      </c>
      <c r="D563" s="120">
        <v>339.6</v>
      </c>
      <c r="E563" s="122">
        <v>206.8</v>
      </c>
      <c r="F563" s="120"/>
    </row>
    <row r="564" spans="1:6" ht="16.2" thickBot="1" x14ac:dyDescent="0.35">
      <c r="A564" s="123"/>
      <c r="B564" s="51" t="s">
        <v>16</v>
      </c>
      <c r="C564" s="124"/>
      <c r="D564" s="126">
        <f>SUM(D558:D563)</f>
        <v>838.41206</v>
      </c>
      <c r="E564" s="125">
        <f>SUM(E558:E563)</f>
        <v>572.923</v>
      </c>
      <c r="F564" s="126">
        <f>SUM(F563)</f>
        <v>0</v>
      </c>
    </row>
    <row r="565" spans="1:6" x14ac:dyDescent="0.3">
      <c r="A565" s="110"/>
      <c r="B565" s="76"/>
      <c r="C565" s="127"/>
      <c r="D565" s="220"/>
      <c r="E565" s="128"/>
      <c r="F565" s="129"/>
    </row>
    <row r="566" spans="1:6" x14ac:dyDescent="0.3">
      <c r="A566" s="234">
        <v>13</v>
      </c>
      <c r="B566" s="87" t="s">
        <v>47</v>
      </c>
      <c r="C566" s="117"/>
      <c r="D566" s="219"/>
      <c r="E566" s="119"/>
      <c r="F566" s="118"/>
    </row>
    <row r="567" spans="1:6" x14ac:dyDescent="0.3">
      <c r="A567" s="235"/>
      <c r="B567" s="25" t="s">
        <v>13</v>
      </c>
      <c r="C567" s="117">
        <v>10</v>
      </c>
      <c r="D567" s="118">
        <v>840.38300000000004</v>
      </c>
      <c r="E567" s="118">
        <v>807.02099999999996</v>
      </c>
      <c r="F567" s="118"/>
    </row>
    <row r="568" spans="1:6" x14ac:dyDescent="0.3">
      <c r="A568" s="235"/>
      <c r="B568" s="25" t="s">
        <v>103</v>
      </c>
      <c r="C568" s="117">
        <v>10</v>
      </c>
      <c r="D568" s="118">
        <v>158.80000000000001</v>
      </c>
      <c r="E568" s="118">
        <v>146.54900000000001</v>
      </c>
      <c r="F568" s="118"/>
    </row>
    <row r="569" spans="1:6" ht="31.2" x14ac:dyDescent="0.3">
      <c r="A569" s="235"/>
      <c r="B569" s="43" t="s">
        <v>106</v>
      </c>
      <c r="C569" s="117">
        <v>10</v>
      </c>
      <c r="D569" s="118">
        <v>19.986000000000001</v>
      </c>
      <c r="E569" s="118">
        <v>19.7</v>
      </c>
      <c r="F569" s="118"/>
    </row>
    <row r="570" spans="1:6" x14ac:dyDescent="0.3">
      <c r="A570" s="235"/>
      <c r="B570" s="43" t="s">
        <v>60</v>
      </c>
      <c r="C570" s="117">
        <v>10</v>
      </c>
      <c r="D570" s="118">
        <v>751.4</v>
      </c>
      <c r="E570" s="118">
        <v>725.63599999999997</v>
      </c>
      <c r="F570" s="118"/>
    </row>
    <row r="571" spans="1:6" ht="17.25" customHeight="1" x14ac:dyDescent="0.3">
      <c r="A571" s="235"/>
      <c r="B571" s="16" t="s">
        <v>79</v>
      </c>
      <c r="C571" s="121">
        <v>10</v>
      </c>
      <c r="D571" s="120">
        <v>2.4110900000000002</v>
      </c>
      <c r="E571" s="120"/>
      <c r="F571" s="120"/>
    </row>
    <row r="572" spans="1:6" ht="18.75" customHeight="1" x14ac:dyDescent="0.3">
      <c r="A572" s="235"/>
      <c r="B572" s="92" t="s">
        <v>58</v>
      </c>
      <c r="C572" s="121">
        <v>10</v>
      </c>
      <c r="D572" s="120">
        <v>100</v>
      </c>
      <c r="E572" s="122">
        <v>55</v>
      </c>
      <c r="F572" s="120"/>
    </row>
    <row r="573" spans="1:6" ht="18.75" customHeight="1" x14ac:dyDescent="0.3">
      <c r="A573" s="235"/>
      <c r="B573" s="16" t="s">
        <v>99</v>
      </c>
      <c r="C573" s="121">
        <v>10</v>
      </c>
      <c r="D573" s="120">
        <v>15.60594</v>
      </c>
      <c r="E573" s="122">
        <v>15.172000000000001</v>
      </c>
      <c r="F573" s="120"/>
    </row>
    <row r="574" spans="1:6" ht="18.75" customHeight="1" x14ac:dyDescent="0.3">
      <c r="A574" s="237"/>
      <c r="B574" s="16" t="s">
        <v>100</v>
      </c>
      <c r="C574" s="121">
        <v>10</v>
      </c>
      <c r="D574" s="120">
        <v>3.9014799999999998</v>
      </c>
      <c r="E574" s="122">
        <v>3.7930000000000001</v>
      </c>
      <c r="F574" s="120"/>
    </row>
    <row r="575" spans="1:6" ht="18.75" customHeight="1" thickBot="1" x14ac:dyDescent="0.35">
      <c r="A575" s="179">
        <v>1</v>
      </c>
      <c r="B575" s="19" t="s">
        <v>7</v>
      </c>
      <c r="C575" s="121">
        <v>9</v>
      </c>
      <c r="D575" s="120">
        <v>22.57</v>
      </c>
      <c r="E575" s="122">
        <v>16.788</v>
      </c>
      <c r="F575" s="120"/>
    </row>
    <row r="576" spans="1:6" x14ac:dyDescent="0.3">
      <c r="A576" s="91"/>
      <c r="B576" s="51" t="s">
        <v>16</v>
      </c>
      <c r="C576" s="180"/>
      <c r="D576" s="126">
        <f>SUM(D567:D575)</f>
        <v>1915.0575099999999</v>
      </c>
      <c r="E576" s="125">
        <f>SUM(E567:E575)</f>
        <v>1789.6589999999999</v>
      </c>
      <c r="F576" s="126">
        <f>SUM(F567:F572)</f>
        <v>0</v>
      </c>
    </row>
    <row r="577" spans="1:6" x14ac:dyDescent="0.3">
      <c r="A577" s="110"/>
      <c r="B577" s="76"/>
      <c r="C577" s="127"/>
      <c r="D577" s="220"/>
      <c r="E577" s="128"/>
      <c r="F577" s="129"/>
    </row>
    <row r="578" spans="1:6" x14ac:dyDescent="0.3">
      <c r="A578" s="110"/>
      <c r="B578" s="87" t="s">
        <v>52</v>
      </c>
      <c r="C578" s="114"/>
      <c r="D578" s="219"/>
      <c r="E578" s="130"/>
      <c r="F578" s="116"/>
    </row>
    <row r="579" spans="1:6" x14ac:dyDescent="0.3">
      <c r="A579" s="234">
        <v>13</v>
      </c>
      <c r="B579" s="25" t="s">
        <v>13</v>
      </c>
      <c r="C579" s="117">
        <v>7</v>
      </c>
      <c r="D579" s="118">
        <v>48.61</v>
      </c>
      <c r="E579" s="119">
        <v>33.81</v>
      </c>
      <c r="F579" s="118"/>
    </row>
    <row r="580" spans="1:6" x14ac:dyDescent="0.3">
      <c r="A580" s="235"/>
      <c r="B580" s="25" t="s">
        <v>103</v>
      </c>
      <c r="C580" s="121">
        <v>7</v>
      </c>
      <c r="D580" s="120">
        <v>20.8</v>
      </c>
      <c r="E580" s="122">
        <v>18</v>
      </c>
      <c r="F580" s="120"/>
    </row>
    <row r="581" spans="1:6" ht="45" customHeight="1" x14ac:dyDescent="0.3">
      <c r="A581" s="235"/>
      <c r="B581" s="43" t="s">
        <v>63</v>
      </c>
      <c r="C581" s="121">
        <v>7</v>
      </c>
      <c r="D581" s="120">
        <v>321.93</v>
      </c>
      <c r="E581" s="122">
        <v>254.5</v>
      </c>
      <c r="F581" s="120"/>
    </row>
    <row r="582" spans="1:6" x14ac:dyDescent="0.3">
      <c r="A582" s="235"/>
      <c r="B582" s="38" t="s">
        <v>79</v>
      </c>
      <c r="C582" s="121">
        <v>7</v>
      </c>
      <c r="D582" s="120">
        <v>2.9289999999999998</v>
      </c>
      <c r="E582" s="122">
        <v>2.89</v>
      </c>
      <c r="F582" s="120"/>
    </row>
    <row r="583" spans="1:6" ht="16.2" thickBot="1" x14ac:dyDescent="0.35">
      <c r="A583" s="235"/>
      <c r="B583" s="92" t="s">
        <v>58</v>
      </c>
      <c r="C583" s="121">
        <v>7</v>
      </c>
      <c r="D583" s="120">
        <v>0.5</v>
      </c>
      <c r="E583" s="122"/>
      <c r="F583" s="120"/>
    </row>
    <row r="584" spans="1:6" ht="16.2" thickBot="1" x14ac:dyDescent="0.35">
      <c r="A584" s="131"/>
      <c r="B584" s="51" t="s">
        <v>16</v>
      </c>
      <c r="C584" s="132"/>
      <c r="D584" s="126">
        <f>SUM(D579:D583)</f>
        <v>394.76900000000001</v>
      </c>
      <c r="E584" s="125">
        <f>SUM(E579:E583)</f>
        <v>309.2</v>
      </c>
      <c r="F584" s="133"/>
    </row>
    <row r="585" spans="1:6" x14ac:dyDescent="0.3">
      <c r="A585" s="131"/>
      <c r="B585" s="67" t="s">
        <v>16</v>
      </c>
      <c r="C585" s="134"/>
      <c r="D585" s="208">
        <f>SUM(D584+D576+D564+D555+D545+D535+D524+D518+D502+D493+D483+D472+D461+D451+D442+D432+D423+D414+D405+D355+D346+D342+D336+D325+D314+D305+D296+D285+D274+D263+D251+D239+D227+D216+D204+D193+D182)</f>
        <v>54787.050670000011</v>
      </c>
      <c r="E585" s="109">
        <f>SUM(E584+E576+E564+E555+E545+E535+E524+E518+E502+E493+E483+E472+E461+E451+E442+E432+E423+E414+E405+E398+E388+E381+E375+E369+E361+E346+E342+E336+E325+E314+E305+E296+E285+E274+E263+E251+E239+E227+E216+E204+E193+E182)</f>
        <v>31003.700479999996</v>
      </c>
      <c r="F585" s="135">
        <f>SUM(F576+F564+F555+F545+F535+F524+F518+F502+F492+F483+F472+F461+F451+F442+F432+F423+F414+F405+F355+F346+F342+F336+F325+F314+F305+F296+F285+F274+F263+F251+F239+F227+F216+F204+F193+F182)</f>
        <v>301.55393999999995</v>
      </c>
    </row>
  </sheetData>
  <mergeCells count="96">
    <mergeCell ref="A98:B98"/>
    <mergeCell ref="A101:A104"/>
    <mergeCell ref="A105:A115"/>
    <mergeCell ref="A246:A250"/>
    <mergeCell ref="A258:A262"/>
    <mergeCell ref="B117:B118"/>
    <mergeCell ref="B158:B159"/>
    <mergeCell ref="A199:A203"/>
    <mergeCell ref="A119:A146"/>
    <mergeCell ref="A267:A268"/>
    <mergeCell ref="A269:A273"/>
    <mergeCell ref="A117:A118"/>
    <mergeCell ref="A220:A221"/>
    <mergeCell ref="A289:A290"/>
    <mergeCell ref="A222:A226"/>
    <mergeCell ref="A234:A238"/>
    <mergeCell ref="A211:A215"/>
    <mergeCell ref="A278:A279"/>
    <mergeCell ref="A232:A233"/>
    <mergeCell ref="A244:A245"/>
    <mergeCell ref="A256:A257"/>
    <mergeCell ref="A190:A192"/>
    <mergeCell ref="A209:A210"/>
    <mergeCell ref="A197:A198"/>
    <mergeCell ref="A188:A189"/>
    <mergeCell ref="A291:A295"/>
    <mergeCell ref="A302:A304"/>
    <mergeCell ref="A300:A301"/>
    <mergeCell ref="A349:A351"/>
    <mergeCell ref="A333:A335"/>
    <mergeCell ref="A352:A354"/>
    <mergeCell ref="A311:A313"/>
    <mergeCell ref="A309:A310"/>
    <mergeCell ref="A440:A441"/>
    <mergeCell ref="B156:B157"/>
    <mergeCell ref="A147:A160"/>
    <mergeCell ref="B188:B189"/>
    <mergeCell ref="A161:A181"/>
    <mergeCell ref="A185:A187"/>
    <mergeCell ref="A395:A397"/>
    <mergeCell ref="A391:A394"/>
    <mergeCell ref="A280:A284"/>
    <mergeCell ref="A318:A319"/>
    <mergeCell ref="A331:A332"/>
    <mergeCell ref="A328:A330"/>
    <mergeCell ref="A417:A420"/>
    <mergeCell ref="D1:F1"/>
    <mergeCell ref="A7:F7"/>
    <mergeCell ref="A14:A25"/>
    <mergeCell ref="A58:A72"/>
    <mergeCell ref="A73:A97"/>
    <mergeCell ref="A9:A13"/>
    <mergeCell ref="A6:F6"/>
    <mergeCell ref="B68:B69"/>
    <mergeCell ref="D2:F2"/>
    <mergeCell ref="D3:F3"/>
    <mergeCell ref="B70:B71"/>
    <mergeCell ref="A26:A27"/>
    <mergeCell ref="B26:B27"/>
    <mergeCell ref="D4:F4"/>
    <mergeCell ref="A28:A57"/>
    <mergeCell ref="A421:A422"/>
    <mergeCell ref="A430:A431"/>
    <mergeCell ref="A464:A469"/>
    <mergeCell ref="A449:A450"/>
    <mergeCell ref="A454:A458"/>
    <mergeCell ref="A475:A480"/>
    <mergeCell ref="A481:A482"/>
    <mergeCell ref="A543:A544"/>
    <mergeCell ref="A486:A490"/>
    <mergeCell ref="A579:A583"/>
    <mergeCell ref="A557:A563"/>
    <mergeCell ref="A521:A523"/>
    <mergeCell ref="A533:A534"/>
    <mergeCell ref="A538:A542"/>
    <mergeCell ref="A491:A492"/>
    <mergeCell ref="A500:A501"/>
    <mergeCell ref="A512:A517"/>
    <mergeCell ref="A505:A511"/>
    <mergeCell ref="A566:A574"/>
    <mergeCell ref="A385:A387"/>
    <mergeCell ref="A320:A324"/>
    <mergeCell ref="A409:A413"/>
    <mergeCell ref="A546:A554"/>
    <mergeCell ref="A434:A439"/>
    <mergeCell ref="A445:A448"/>
    <mergeCell ref="A470:A471"/>
    <mergeCell ref="A459:A460"/>
    <mergeCell ref="A378:A380"/>
    <mergeCell ref="A426:A429"/>
    <mergeCell ref="A401:A404"/>
    <mergeCell ref="A372:A374"/>
    <mergeCell ref="A357:A360"/>
    <mergeCell ref="A365:A367"/>
    <mergeCell ref="A527:A532"/>
    <mergeCell ref="A495:A499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A1A71-7A8A-4DE2-9A1C-DC728CDC6808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5F43-E917-4A33-BD5F-894D40E9BF4D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Lapas2</vt:lpstr>
      <vt:lpstr>Lapas1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2024-01-20T07:54:21Z</cp:lastPrinted>
  <dcterms:created xsi:type="dcterms:W3CDTF">2018-12-27T07:16:45Z</dcterms:created>
  <dcterms:modified xsi:type="dcterms:W3CDTF">2024-02-01T13:10:56Z</dcterms:modified>
</cp:coreProperties>
</file>