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84239BE3-3538-418D-8604-6495451820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B-1-pajamos" sheetId="32" r:id="rId1"/>
  </sheets>
  <definedNames>
    <definedName name="_xlnm.Print_Area" localSheetId="0">'SB-1-pajamos'!$A$5:$M$95</definedName>
    <definedName name="_xlnm.Print_Area">#REF!</definedName>
    <definedName name="_xlnm.Print_Titles" localSheetId="0">'SB-1-pajamos'!$9:$10</definedName>
  </definedNames>
  <calcPr calcId="181029"/>
</workbook>
</file>

<file path=xl/calcChain.xml><?xml version="1.0" encoding="utf-8"?>
<calcChain xmlns="http://schemas.openxmlformats.org/spreadsheetml/2006/main">
  <c r="M12" i="32" l="1"/>
  <c r="L12" i="32"/>
  <c r="K12" i="32"/>
  <c r="J12" i="32"/>
  <c r="M15" i="32"/>
  <c r="M14" i="32" s="1"/>
  <c r="L15" i="32"/>
  <c r="L14" i="32" s="1"/>
  <c r="K15" i="32"/>
  <c r="K14" i="32" s="1"/>
  <c r="J15" i="32"/>
  <c r="M20" i="32"/>
  <c r="L20" i="32"/>
  <c r="K20" i="32"/>
  <c r="J20" i="32"/>
  <c r="M36" i="32"/>
  <c r="M35" i="32" s="1"/>
  <c r="L36" i="32"/>
  <c r="L35" i="32" s="1"/>
  <c r="K36" i="32"/>
  <c r="K35" i="32" s="1"/>
  <c r="J36" i="32"/>
  <c r="M43" i="32"/>
  <c r="M42" i="32" s="1"/>
  <c r="L43" i="32"/>
  <c r="K43" i="32"/>
  <c r="K42" i="32" s="1"/>
  <c r="J43" i="32"/>
  <c r="J42" i="32" s="1"/>
  <c r="M51" i="32"/>
  <c r="L58" i="32"/>
  <c r="L51" i="32" s="1"/>
  <c r="K58" i="32"/>
  <c r="K51" i="32" s="1"/>
  <c r="J58" i="32"/>
  <c r="J51" i="32" s="1"/>
  <c r="M74" i="32"/>
  <c r="M73" i="32" s="1"/>
  <c r="L74" i="32"/>
  <c r="L73" i="32" s="1"/>
  <c r="K74" i="32"/>
  <c r="K73" i="32" s="1"/>
  <c r="J74" i="32"/>
  <c r="J73" i="32" s="1"/>
  <c r="M67" i="32"/>
  <c r="M63" i="32" s="1"/>
  <c r="L67" i="32"/>
  <c r="L63" i="32" s="1"/>
  <c r="K67" i="32"/>
  <c r="K63" i="32" s="1"/>
  <c r="J67" i="32"/>
  <c r="J63" i="32" s="1"/>
  <c r="I94" i="32"/>
  <c r="I93" i="32"/>
  <c r="I92" i="32"/>
  <c r="I91" i="32"/>
  <c r="I90" i="32"/>
  <c r="I89" i="32"/>
  <c r="I88" i="32"/>
  <c r="I87" i="32"/>
  <c r="I86" i="32"/>
  <c r="I85" i="32"/>
  <c r="I84" i="32"/>
  <c r="I82" i="32"/>
  <c r="I81" i="32"/>
  <c r="I80" i="32"/>
  <c r="I79" i="32"/>
  <c r="I78" i="32"/>
  <c r="I77" i="32"/>
  <c r="I76" i="32"/>
  <c r="I75" i="32"/>
  <c r="I72" i="32"/>
  <c r="I71" i="32"/>
  <c r="I70" i="32"/>
  <c r="I69" i="32"/>
  <c r="I68" i="32"/>
  <c r="I66" i="32"/>
  <c r="I65" i="32"/>
  <c r="I64" i="32"/>
  <c r="I62" i="32"/>
  <c r="I61" i="32"/>
  <c r="I60" i="32"/>
  <c r="I59" i="32"/>
  <c r="I57" i="32"/>
  <c r="I56" i="32"/>
  <c r="I55" i="32"/>
  <c r="I54" i="32"/>
  <c r="I53" i="32"/>
  <c r="I52" i="32"/>
  <c r="I49" i="32"/>
  <c r="I48" i="32"/>
  <c r="I47" i="32"/>
  <c r="I46" i="32"/>
  <c r="I45" i="32"/>
  <c r="I44" i="32"/>
  <c r="I41" i="32"/>
  <c r="I40" i="32"/>
  <c r="I39" i="32"/>
  <c r="I38" i="32"/>
  <c r="I37" i="32"/>
  <c r="I33" i="32"/>
  <c r="I32" i="32"/>
  <c r="I31" i="32"/>
  <c r="I30" i="32"/>
  <c r="I29" i="32"/>
  <c r="I28" i="32"/>
  <c r="I27" i="32"/>
  <c r="I26" i="32"/>
  <c r="I25" i="32"/>
  <c r="I23" i="32"/>
  <c r="I22" i="32"/>
  <c r="I21" i="32"/>
  <c r="I19" i="32"/>
  <c r="I18" i="32"/>
  <c r="I17" i="32"/>
  <c r="I16" i="32"/>
  <c r="I13" i="32"/>
  <c r="H12" i="32"/>
  <c r="H13" i="32" s="1"/>
  <c r="H14" i="32" s="1"/>
  <c r="H15" i="32" s="1"/>
  <c r="H16" i="32" s="1"/>
  <c r="H17" i="32" s="1"/>
  <c r="H18" i="32" s="1"/>
  <c r="H19" i="32" s="1"/>
  <c r="H20" i="32" s="1"/>
  <c r="H21" i="32" s="1"/>
  <c r="H22" i="32" s="1"/>
  <c r="H23" i="32" s="1"/>
  <c r="H24" i="32" s="1"/>
  <c r="H25" i="32" s="1"/>
  <c r="H26" i="32" s="1"/>
  <c r="H27" i="32" s="1"/>
  <c r="H28" i="32" s="1"/>
  <c r="H29" i="32" s="1"/>
  <c r="H30" i="32" s="1"/>
  <c r="H31" i="32" s="1"/>
  <c r="H32" i="32" s="1"/>
  <c r="H33" i="32" s="1"/>
  <c r="H34" i="32" s="1"/>
  <c r="H35" i="32" s="1"/>
  <c r="H36" i="32" s="1"/>
  <c r="H37" i="32" s="1"/>
  <c r="H38" i="32" s="1"/>
  <c r="H39" i="32" s="1"/>
  <c r="H40" i="32" s="1"/>
  <c r="H41" i="32" s="1"/>
  <c r="H42" i="32" s="1"/>
  <c r="H43" i="32" s="1"/>
  <c r="H44" i="32" s="1"/>
  <c r="H45" i="32" s="1"/>
  <c r="H46" i="32" s="1"/>
  <c r="H47" i="32" s="1"/>
  <c r="H48" i="32" s="1"/>
  <c r="H49" i="32" s="1"/>
  <c r="H50" i="32" s="1"/>
  <c r="H51" i="32" s="1"/>
  <c r="H52" i="32" s="1"/>
  <c r="H53" i="32" s="1"/>
  <c r="H54" i="32" s="1"/>
  <c r="H55" i="32" s="1"/>
  <c r="H56" i="32" s="1"/>
  <c r="H57" i="32" s="1"/>
  <c r="H58" i="32" s="1"/>
  <c r="H59" i="32" s="1"/>
  <c r="H60" i="32" s="1"/>
  <c r="H61" i="32" s="1"/>
  <c r="H62" i="32" s="1"/>
  <c r="H63" i="32" s="1"/>
  <c r="H64" i="32" s="1"/>
  <c r="H65" i="32" s="1"/>
  <c r="H66" i="32" s="1"/>
  <c r="H67" i="32" s="1"/>
  <c r="H68" i="32" s="1"/>
  <c r="H69" i="32" s="1"/>
  <c r="H70" i="32" s="1"/>
  <c r="H71" i="32" s="1"/>
  <c r="H72" i="32" s="1"/>
  <c r="H73" i="32" s="1"/>
  <c r="H74" i="32" s="1"/>
  <c r="H75" i="32" s="1"/>
  <c r="H76" i="32" s="1"/>
  <c r="H77" i="32" s="1"/>
  <c r="H78" i="32" s="1"/>
  <c r="H79" i="32" s="1"/>
  <c r="H80" i="32" s="1"/>
  <c r="H81" i="32" s="1"/>
  <c r="H82" i="32" s="1"/>
  <c r="H83" i="32" s="1"/>
  <c r="H84" i="32" s="1"/>
  <c r="H85" i="32" s="1"/>
  <c r="H86" i="32" s="1"/>
  <c r="H87" i="32" s="1"/>
  <c r="H88" i="32" s="1"/>
  <c r="H89" i="32" s="1"/>
  <c r="H90" i="32" s="1"/>
  <c r="H91" i="32" s="1"/>
  <c r="H92" i="32" s="1"/>
  <c r="H93" i="32" s="1"/>
  <c r="H94" i="32" s="1"/>
  <c r="I43" i="32" l="1"/>
  <c r="L42" i="32"/>
  <c r="L34" i="32" s="1"/>
  <c r="L24" i="32" s="1"/>
  <c r="M50" i="32"/>
  <c r="K50" i="32"/>
  <c r="I74" i="32"/>
  <c r="I67" i="32"/>
  <c r="L50" i="32"/>
  <c r="I51" i="32"/>
  <c r="I58" i="32"/>
  <c r="M11" i="32"/>
  <c r="I15" i="32"/>
  <c r="L11" i="32"/>
  <c r="I20" i="32"/>
  <c r="K11" i="32"/>
  <c r="J14" i="32"/>
  <c r="I14" i="32" s="1"/>
  <c r="I12" i="32"/>
  <c r="M34" i="32"/>
  <c r="M24" i="32" s="1"/>
  <c r="K34" i="32"/>
  <c r="K24" i="32" s="1"/>
  <c r="I36" i="32"/>
  <c r="J35" i="32"/>
  <c r="J50" i="32"/>
  <c r="I63" i="32"/>
  <c r="I73" i="32"/>
  <c r="I42" i="32" l="1"/>
  <c r="M83" i="32"/>
  <c r="M95" i="32" s="1"/>
  <c r="L83" i="32"/>
  <c r="L95" i="32" s="1"/>
  <c r="I50" i="32"/>
  <c r="K83" i="32"/>
  <c r="K95" i="32" s="1"/>
  <c r="J11" i="32"/>
  <c r="I11" i="32" s="1"/>
  <c r="I35" i="32"/>
  <c r="J34" i="32"/>
  <c r="I34" i="32" l="1"/>
  <c r="J24" i="32"/>
  <c r="I24" i="32" l="1"/>
  <c r="I83" i="32" s="1"/>
  <c r="I95" i="32" s="1"/>
  <c r="J83" i="32"/>
  <c r="J95" i="32" s="1"/>
</calcChain>
</file>

<file path=xl/sharedStrings.xml><?xml version="1.0" encoding="utf-8"?>
<sst xmlns="http://schemas.openxmlformats.org/spreadsheetml/2006/main" count="101" uniqueCount="96">
  <si>
    <t>Eil. Nr.</t>
  </si>
  <si>
    <t>Pavadinimas</t>
  </si>
  <si>
    <t>Savivaldybės kodas:</t>
  </si>
  <si>
    <t>I</t>
  </si>
  <si>
    <t>II</t>
  </si>
  <si>
    <t>III</t>
  </si>
  <si>
    <t>IV</t>
  </si>
  <si>
    <t>Patvirtintas planas</t>
  </si>
  <si>
    <t>iš to skaičiaus ketvirčiais</t>
  </si>
  <si>
    <t>Žemės mokestis</t>
  </si>
  <si>
    <t xml:space="preserve">Paveldimo turto mokestis </t>
  </si>
  <si>
    <t xml:space="preserve">Nekilnojamojo turto mokestis </t>
  </si>
  <si>
    <t>Mokestis už aplinkos teršimą</t>
  </si>
  <si>
    <t>Valstybinėms (perduotoms savivaldybėms) funkcijoms atlikti</t>
  </si>
  <si>
    <t>Palūkanos už paskolas</t>
  </si>
  <si>
    <t>Kiti mokesčiai už valstybinius gamtos išteklius</t>
  </si>
  <si>
    <t>Mokestis už valstybės turto naudojimą patikėjimo teise</t>
  </si>
  <si>
    <t>Įmokos už išlaikymą švietimo, socialinės apsaugos ir kitose įstaigose</t>
  </si>
  <si>
    <t>Kitos pajamos</t>
  </si>
  <si>
    <t>Kitos neišvardytos pajamos</t>
  </si>
  <si>
    <t>Pastatų ir statinių realizavimo pajamos</t>
  </si>
  <si>
    <t>Mašinų ir įrenginių realizavimo pajamos</t>
  </si>
  <si>
    <t>Kito ilgalaikio materialiojo turto realizavimo pajamos</t>
  </si>
  <si>
    <t>Nematerialiojo turto realizavimo pajamos</t>
  </si>
  <si>
    <t>Atsargų realizavimo pajamos</t>
  </si>
  <si>
    <t>Mokesčiai už valstybinius gamtos išteklius</t>
  </si>
  <si>
    <t>Dotacijos iš užsienio šalių</t>
  </si>
  <si>
    <t xml:space="preserve">Dotacijos iš tarptautinių organizacijų </t>
  </si>
  <si>
    <t xml:space="preserve">Europos Sąjungos finansinės paramos lėšos </t>
  </si>
  <si>
    <t xml:space="preserve">Palūkanos </t>
  </si>
  <si>
    <t>Pajamos už prekes ir paslaugas</t>
  </si>
  <si>
    <t>Ilgalaikio materialiojo turto realizavimo pajamos</t>
  </si>
  <si>
    <t>Prekių ir paslaugų mokesčiai</t>
  </si>
  <si>
    <t xml:space="preserve">Pajamų ir pelno mokesčiai </t>
  </si>
  <si>
    <t>Pajamų klasifikacijos kodas</t>
  </si>
  <si>
    <t>Fizinių asmenų žemės mokestis</t>
  </si>
  <si>
    <t>Juridinių asmenų žemės mokestis</t>
  </si>
  <si>
    <t>Kiti mokesčiai</t>
  </si>
  <si>
    <t>Dotacijos iš užsienio šalių einamiesiems tikslams</t>
  </si>
  <si>
    <t xml:space="preserve">Dotacijos iš užsienio šalių turtui įsigyti </t>
  </si>
  <si>
    <t>Dotacijos iš tarptautinių organizacijų einamiesiems tikslams</t>
  </si>
  <si>
    <t>Dotacijos iš tarptautinių organizacijų turtui įsigyti</t>
  </si>
  <si>
    <t>Europos Sąjungos finansinės paramos lėšos einamiesiems tikslams</t>
  </si>
  <si>
    <t xml:space="preserve">Europos Sąjungos finansinės paramos lėšos turtui įsigyti </t>
  </si>
  <si>
    <t xml:space="preserve">Dotacijos iš kitų valdžios sektoriaus subjektų </t>
  </si>
  <si>
    <t>Dotacijos iš kitų valdžios sektoriaus subjektų einamiesiems tikslams</t>
  </si>
  <si>
    <t xml:space="preserve">Dotacija savivaldybėms iš Europos Sąjungos, kitos tarptautinės finansinės paramos ir bendrojo finansavimo lėšų einamiesiems tikslams </t>
  </si>
  <si>
    <t>Kitos dotacijos einamiesiems tikslams</t>
  </si>
  <si>
    <t xml:space="preserve">Dotacijos iš kitų valdžios sektoriaus subjektų turtui įsigyti </t>
  </si>
  <si>
    <t xml:space="preserve">Gyventojų pajamų mokestis </t>
  </si>
  <si>
    <t>Ilgalaikiam materialiajam ir nematerialiajam turtui įsigyti</t>
  </si>
  <si>
    <t xml:space="preserve">Dotacija savivaldybėms iš Europos Sąjungos, kitos tarptautinės finansinės paramos ir bendrojo finansavimo lėšų turtui įsigyti </t>
  </si>
  <si>
    <t>Kitos dotacijos turtui įsigyti</t>
  </si>
  <si>
    <t>Palūkanos už indėlius, depozitus ir sąskaitų likučius</t>
  </si>
  <si>
    <t>Dividendai ir kitos pelno įmokos</t>
  </si>
  <si>
    <t xml:space="preserve">Nuomos mokestis už valstybinę žemę </t>
  </si>
  <si>
    <t>Biudžetinių įstaigų pajamos už prekes ir paslaugas</t>
  </si>
  <si>
    <t>Pajamos už ilgalaikio ir trumpalaikio materialiojo turto nuomą</t>
  </si>
  <si>
    <t>Rinkliavos</t>
  </si>
  <si>
    <t>Valstybės rinkliava</t>
  </si>
  <si>
    <t>Vietinė rinkliava</t>
  </si>
  <si>
    <t xml:space="preserve">Pajamos iš baudų, konfiskuoto turto ir kitų netesybų </t>
  </si>
  <si>
    <t>Žemės realizavimo pajamos</t>
  </si>
  <si>
    <t>Kultūros ir kitų vertybių realizavimo pajamos</t>
  </si>
  <si>
    <t>Biologinio turto ir žemės gelmių realizavimo pajamos</t>
  </si>
  <si>
    <t>Trumpalaikės paskolos (gautos)</t>
  </si>
  <si>
    <t>Ilgalaikės paskolos (gautos)</t>
  </si>
  <si>
    <t xml:space="preserve">Angliavandenilių išteklių mokestis </t>
  </si>
  <si>
    <t>Palūkanos už vertybinius popierius (išskyrus akcijas)</t>
  </si>
  <si>
    <t>Valstybinėms (valstybės perduotoms savivaldybėms) funkcijoms atlikti</t>
  </si>
  <si>
    <t>Mokestis už medžiojamųjų gyvūnų išteklius</t>
  </si>
  <si>
    <t>Loterijų ir lošimų mokesčiai</t>
  </si>
  <si>
    <t xml:space="preserve">Turto mokesčiai </t>
  </si>
  <si>
    <t xml:space="preserve">Turto pajamos </t>
  </si>
  <si>
    <t>Paskolos (gautos)</t>
  </si>
  <si>
    <t>Finansinio turto sumažėjimo pajamos (finansinio turto pardavimo pajamos/grįžusios finansinės investicijos)</t>
  </si>
  <si>
    <t>Vidaus finansinių įsipareigojimų prisiėmimo pajamos (pasiskolinta iš kreditorių rezidentų)</t>
  </si>
  <si>
    <t>Užsienio finansinių įsipareigojimų prisiėmimo pajamos (pasiskolinta iš kreditorių  nerezidentų)</t>
  </si>
  <si>
    <t>Ugdymo reikmėms finansuoti</t>
  </si>
  <si>
    <t>Speciali tikslinė dotacija savivaldybėms einamiesiems tikslams  –  iš viso (27 + 28 + 29)</t>
  </si>
  <si>
    <t>Mokesčiai  (2 + 4 + 10)</t>
  </si>
  <si>
    <t>Dotacijos (15 + 18 + 21 + 24)</t>
  </si>
  <si>
    <t>Speciali tikslinė dotacija savivaldybėms turtui įsigyti  –  iš viso  (34 + 35 + 36 + 37)</t>
  </si>
  <si>
    <t>Kita tikslinė dotacija</t>
  </si>
  <si>
    <t>Kitos pajamos  (41 + 53 + 61 + 62)</t>
  </si>
  <si>
    <t>Materialiojo ir nematerialiojo turto realizavimo pajamos (64 + 70 + 71 + 72)</t>
  </si>
  <si>
    <t>IŠ VISO PAJAMŲ (1 + 14 + 40 + 63)</t>
  </si>
  <si>
    <t>Finansinių įsipareigojimų prisiėmimo pajamos (skolinimasis) (77 + 81)</t>
  </si>
  <si>
    <t>ĮPLAUKOS IŠ FINANSINIO TURTO IR ĮSIPAREIGOJIMŲ (75 + 76)</t>
  </si>
  <si>
    <t>Iš viso lėšų su likučiu 2024-01-01</t>
  </si>
  <si>
    <t>PATVIRTINTA</t>
  </si>
  <si>
    <t>ŠAKIŲ RAJONO SAVIVALDYBĖS 2024 M. BIUDŽETO PAJAMOS (PLANAS)</t>
  </si>
  <si>
    <t xml:space="preserve">Šakių rajono savivaldybės mero </t>
  </si>
  <si>
    <t>2024 metų kovo 1 d. potvarkiu Nr. MT-</t>
  </si>
  <si>
    <t>1 priedas</t>
  </si>
  <si>
    <t>(eurais ir centais)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</si>
</sst>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name val="TimesLT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3">
    <xf numFmtId="0" fontId="0" fillId="0" borderId="0" xfId="0"/>
    <xf numFmtId="49" fontId="1" fillId="0" borderId="0" xfId="2" applyNumberFormat="1" applyFont="1" applyAlignment="1" applyProtection="1">
      <alignment horizontal="center"/>
      <protection locked="0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49" fontId="3" fillId="0" borderId="0" xfId="2" applyNumberFormat="1" applyFont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vertical="top"/>
      <protection locked="0"/>
    </xf>
    <xf numFmtId="49" fontId="3" fillId="0" borderId="0" xfId="0" applyNumberFormat="1" applyFont="1" applyProtection="1">
      <protection locked="0"/>
    </xf>
    <xf numFmtId="49" fontId="3" fillId="0" borderId="0" xfId="2" applyNumberFormat="1" applyFont="1" applyAlignment="1" applyProtection="1">
      <alignment horizontal="center"/>
      <protection locked="0"/>
    </xf>
    <xf numFmtId="49" fontId="1" fillId="0" borderId="0" xfId="2" applyNumberFormat="1" applyFont="1" applyAlignment="1">
      <alignment horizontal="right"/>
    </xf>
    <xf numFmtId="1" fontId="3" fillId="0" borderId="1" xfId="0" applyNumberFormat="1" applyFont="1" applyBorder="1" applyAlignment="1" applyProtection="1">
      <alignment horizontal="center"/>
      <protection locked="0"/>
    </xf>
    <xf numFmtId="0" fontId="1" fillId="0" borderId="0" xfId="2" applyFont="1"/>
    <xf numFmtId="49" fontId="1" fillId="0" borderId="0" xfId="2" applyNumberFormat="1" applyFont="1" applyAlignment="1" applyProtection="1">
      <alignment horizontal="right"/>
      <protection hidden="1"/>
    </xf>
    <xf numFmtId="0" fontId="1" fillId="0" borderId="3" xfId="2" applyFont="1" applyBorder="1" applyProtection="1">
      <protection hidden="1"/>
    </xf>
    <xf numFmtId="0" fontId="3" fillId="2" borderId="4" xfId="2" applyFont="1" applyFill="1" applyBorder="1" applyProtection="1">
      <protection hidden="1"/>
    </xf>
    <xf numFmtId="0" fontId="3" fillId="2" borderId="5" xfId="2" applyFont="1" applyFill="1" applyBorder="1" applyProtection="1">
      <protection hidden="1"/>
    </xf>
    <xf numFmtId="49" fontId="6" fillId="2" borderId="5" xfId="2" applyNumberFormat="1" applyFont="1" applyFill="1" applyBorder="1" applyAlignment="1" applyProtection="1">
      <alignment horizontal="left" wrapText="1"/>
      <protection hidden="1"/>
    </xf>
    <xf numFmtId="2" fontId="6" fillId="2" borderId="2" xfId="2" applyNumberFormat="1" applyFont="1" applyFill="1" applyBorder="1" applyAlignment="1" applyProtection="1">
      <alignment horizontal="right"/>
      <protection hidden="1"/>
    </xf>
    <xf numFmtId="2" fontId="6" fillId="2" borderId="4" xfId="2" applyNumberFormat="1" applyFont="1" applyFill="1" applyBorder="1" applyAlignment="1" applyProtection="1">
      <alignment horizontal="right"/>
      <protection hidden="1"/>
    </xf>
    <xf numFmtId="2" fontId="6" fillId="2" borderId="5" xfId="2" applyNumberFormat="1" applyFont="1" applyFill="1" applyBorder="1" applyAlignment="1" applyProtection="1">
      <alignment horizontal="right"/>
      <protection hidden="1"/>
    </xf>
    <xf numFmtId="1" fontId="1" fillId="0" borderId="1" xfId="2" applyNumberFormat="1" applyFont="1" applyBorder="1" applyAlignment="1" applyProtection="1">
      <alignment horizontal="center" vertical="center"/>
      <protection hidden="1"/>
    </xf>
    <xf numFmtId="1" fontId="1" fillId="2" borderId="1" xfId="2" applyNumberFormat="1" applyFont="1" applyFill="1" applyBorder="1" applyAlignment="1" applyProtection="1">
      <alignment horizontal="center" vertical="center"/>
      <protection hidden="1"/>
    </xf>
    <xf numFmtId="49" fontId="1" fillId="2" borderId="1" xfId="2" applyNumberFormat="1" applyFont="1" applyFill="1" applyBorder="1" applyAlignment="1" applyProtection="1">
      <alignment horizontal="left" vertical="center" wrapText="1"/>
      <protection hidden="1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2" fontId="6" fillId="2" borderId="1" xfId="2" applyNumberFormat="1" applyFont="1" applyFill="1" applyBorder="1" applyAlignment="1" applyProtection="1">
      <alignment horizontal="right" vertical="center" wrapText="1"/>
      <protection hidden="1"/>
    </xf>
    <xf numFmtId="2" fontId="6" fillId="2" borderId="1" xfId="2" applyNumberFormat="1" applyFont="1" applyFill="1" applyBorder="1" applyAlignment="1" applyProtection="1">
      <alignment horizontal="right" vertical="center"/>
      <protection hidden="1"/>
    </xf>
    <xf numFmtId="49" fontId="1" fillId="0" borderId="1" xfId="2" applyNumberFormat="1" applyFont="1" applyBorder="1" applyAlignment="1" applyProtection="1">
      <alignment horizontal="center" vertical="center" wrapText="1"/>
      <protection hidden="1"/>
    </xf>
    <xf numFmtId="49" fontId="1" fillId="0" borderId="1" xfId="2" applyNumberFormat="1" applyFont="1" applyBorder="1" applyAlignment="1" applyProtection="1">
      <alignment horizontal="center" vertical="center" textRotation="90" wrapText="1"/>
      <protection hidden="1"/>
    </xf>
    <xf numFmtId="49" fontId="1" fillId="0" borderId="1" xfId="2" applyNumberFormat="1" applyFont="1" applyBorder="1" applyAlignment="1" applyProtection="1">
      <alignment horizontal="center" vertical="center"/>
      <protection hidden="1"/>
    </xf>
    <xf numFmtId="0" fontId="1" fillId="0" borderId="1" xfId="0" applyFont="1" applyBorder="1"/>
    <xf numFmtId="49" fontId="1" fillId="0" borderId="1" xfId="2" applyNumberFormat="1" applyFont="1" applyBorder="1" applyAlignment="1" applyProtection="1">
      <alignment horizontal="center" vertical="center"/>
      <protection hidden="1"/>
    </xf>
    <xf numFmtId="0" fontId="3" fillId="2" borderId="1" xfId="2" applyFont="1" applyFill="1" applyBorder="1" applyAlignment="1" applyProtection="1">
      <alignment horizontal="center" vertical="center" wrapText="1"/>
      <protection hidden="1"/>
    </xf>
    <xf numFmtId="1" fontId="3" fillId="2" borderId="1" xfId="2" applyNumberFormat="1" applyFont="1" applyFill="1" applyBorder="1" applyAlignment="1" applyProtection="1">
      <alignment horizontal="center" vertical="center" wrapText="1"/>
      <protection hidden="1"/>
    </xf>
    <xf numFmtId="49" fontId="3" fillId="2" borderId="1" xfId="2" applyNumberFormat="1" applyFont="1" applyFill="1" applyBorder="1" applyAlignment="1" applyProtection="1">
      <alignment horizontal="left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2" fontId="3" fillId="2" borderId="1" xfId="2" applyNumberFormat="1" applyFont="1" applyFill="1" applyBorder="1" applyAlignment="1" applyProtection="1">
      <alignment horizontal="right" vertical="center" wrapText="1"/>
      <protection hidden="1"/>
    </xf>
    <xf numFmtId="2" fontId="3" fillId="2" borderId="1" xfId="2" applyNumberFormat="1" applyFont="1" applyFill="1" applyBorder="1" applyAlignment="1" applyProtection="1">
      <alignment horizontal="right" vertical="center"/>
      <protection hidden="1"/>
    </xf>
    <xf numFmtId="0" fontId="1" fillId="2" borderId="1" xfId="2" applyFont="1" applyFill="1" applyBorder="1" applyAlignment="1" applyProtection="1">
      <alignment horizontal="center" vertical="center" wrapText="1"/>
      <protection hidden="1"/>
    </xf>
    <xf numFmtId="1" fontId="1" fillId="2" borderId="1" xfId="2" applyNumberFormat="1" applyFont="1" applyFill="1" applyBorder="1" applyAlignment="1" applyProtection="1">
      <alignment horizontal="center" vertical="center" wrapText="1"/>
      <protection hidden="1"/>
    </xf>
    <xf numFmtId="2" fontId="1" fillId="2" borderId="1" xfId="2" applyNumberFormat="1" applyFont="1" applyFill="1" applyBorder="1" applyAlignment="1" applyProtection="1">
      <alignment horizontal="right" vertical="center" wrapText="1"/>
      <protection hidden="1"/>
    </xf>
    <xf numFmtId="2" fontId="1" fillId="2" borderId="1" xfId="2" applyNumberFormat="1" applyFont="1" applyFill="1" applyBorder="1" applyAlignment="1" applyProtection="1">
      <alignment horizontal="right" vertical="center"/>
      <protection hidden="1"/>
    </xf>
    <xf numFmtId="2" fontId="1" fillId="2" borderId="1" xfId="2" applyNumberFormat="1" applyFont="1" applyFill="1" applyBorder="1" applyAlignment="1" applyProtection="1">
      <alignment horizontal="right" vertical="center"/>
      <protection locked="0"/>
    </xf>
    <xf numFmtId="2" fontId="4" fillId="2" borderId="1" xfId="2" applyNumberFormat="1" applyFont="1" applyFill="1" applyBorder="1" applyAlignment="1" applyProtection="1">
      <alignment horizontal="right" vertical="center"/>
      <protection locked="0"/>
    </xf>
    <xf numFmtId="0" fontId="3" fillId="0" borderId="1" xfId="2" applyFont="1" applyBorder="1" applyAlignment="1" applyProtection="1">
      <alignment horizontal="center" vertical="center" wrapText="1"/>
      <protection hidden="1"/>
    </xf>
    <xf numFmtId="0" fontId="1" fillId="0" borderId="1" xfId="2" applyFont="1" applyBorder="1" applyAlignment="1" applyProtection="1">
      <alignment horizontal="center" vertical="center" wrapText="1"/>
      <protection hidden="1"/>
    </xf>
    <xf numFmtId="1" fontId="1" fillId="0" borderId="1" xfId="2" applyNumberFormat="1" applyFont="1" applyBorder="1" applyAlignment="1" applyProtection="1">
      <alignment horizontal="center" vertical="center" wrapText="1"/>
      <protection hidden="1"/>
    </xf>
    <xf numFmtId="2" fontId="5" fillId="2" borderId="1" xfId="2" applyNumberFormat="1" applyFont="1" applyFill="1" applyBorder="1" applyAlignment="1" applyProtection="1">
      <alignment horizontal="right" vertical="center"/>
      <protection hidden="1"/>
    </xf>
    <xf numFmtId="2" fontId="3" fillId="2" borderId="1" xfId="2" applyNumberFormat="1" applyFont="1" applyFill="1" applyBorder="1" applyAlignment="1" applyProtection="1">
      <alignment horizontal="right" vertical="center"/>
      <protection locked="0"/>
    </xf>
    <xf numFmtId="1" fontId="3" fillId="0" borderId="1" xfId="2" applyNumberFormat="1" applyFont="1" applyBorder="1" applyAlignment="1" applyProtection="1">
      <alignment horizontal="center" vertical="center" wrapText="1"/>
      <protection hidden="1"/>
    </xf>
    <xf numFmtId="1" fontId="3" fillId="2" borderId="1" xfId="2" applyNumberFormat="1" applyFont="1" applyFill="1" applyBorder="1" applyAlignment="1" applyProtection="1">
      <alignment horizontal="right" vertical="center"/>
      <protection hidden="1"/>
    </xf>
    <xf numFmtId="49" fontId="3" fillId="2" borderId="1" xfId="2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2" applyNumberFormat="1" applyFont="1" applyFill="1" applyBorder="1" applyAlignment="1" applyProtection="1">
      <alignment horizontal="center" vertical="center"/>
      <protection hidden="1"/>
    </xf>
    <xf numFmtId="49" fontId="1" fillId="0" borderId="6" xfId="0" applyNumberFormat="1" applyFont="1" applyBorder="1" applyAlignment="1" applyProtection="1">
      <alignment horizontal="center" vertical="top"/>
      <protection hidden="1"/>
    </xf>
  </cellXfs>
  <cellStyles count="3">
    <cellStyle name="Įprastas" xfId="0" builtinId="0"/>
    <cellStyle name="Normal_FNR2AS" xfId="1" xr:uid="{00000000-0005-0000-0000-000001000000}"/>
    <cellStyle name="Normal_SAVAPYSsssss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6"/>
  <sheetViews>
    <sheetView tabSelected="1" topLeftCell="A81" zoomScale="145" zoomScaleNormal="145" workbookViewId="0">
      <selection activeCell="O101" sqref="O101"/>
    </sheetView>
  </sheetViews>
  <sheetFormatPr defaultRowHeight="12.75"/>
  <cols>
    <col min="1" max="6" width="2.83203125" style="2" customWidth="1"/>
    <col min="7" max="7" width="51.5" style="2" customWidth="1"/>
    <col min="8" max="8" width="4.6640625" style="2" customWidth="1"/>
    <col min="9" max="9" width="16.33203125" style="2" customWidth="1"/>
    <col min="10" max="10" width="15.5" style="2" customWidth="1"/>
    <col min="11" max="11" width="15.83203125" style="2" customWidth="1"/>
    <col min="12" max="12" width="16" style="2" customWidth="1"/>
    <col min="13" max="13" width="21.6640625" style="2" customWidth="1"/>
    <col min="14" max="14" width="9.33203125" style="2" customWidth="1"/>
    <col min="15" max="16384" width="9.33203125" style="2"/>
  </cols>
  <sheetData>
    <row r="1" spans="1:13">
      <c r="L1" s="2" t="s">
        <v>90</v>
      </c>
    </row>
    <row r="2" spans="1:13">
      <c r="L2" s="3" t="s">
        <v>92</v>
      </c>
      <c r="M2" s="3"/>
    </row>
    <row r="3" spans="1:13">
      <c r="L3" s="2" t="s">
        <v>93</v>
      </c>
    </row>
    <row r="4" spans="1:13">
      <c r="L4" s="3" t="s">
        <v>94</v>
      </c>
      <c r="M4" s="3"/>
    </row>
    <row r="5" spans="1:13" ht="15" customHeight="1">
      <c r="A5" s="5" t="s">
        <v>91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2.75" hidden="1" customHeight="1">
      <c r="A7" s="6"/>
      <c r="B7" s="6"/>
      <c r="C7" s="6"/>
      <c r="D7" s="6"/>
      <c r="E7" s="6"/>
      <c r="F7" s="6"/>
      <c r="G7" s="6"/>
      <c r="H7" s="7"/>
      <c r="I7" s="7"/>
      <c r="J7" s="8"/>
      <c r="K7" s="8"/>
      <c r="L7" s="9" t="s">
        <v>2</v>
      </c>
      <c r="M7" s="10"/>
    </row>
    <row r="8" spans="1:13" ht="15" customHeight="1">
      <c r="A8" s="52"/>
      <c r="B8" s="52"/>
      <c r="C8" s="52"/>
      <c r="D8" s="52"/>
      <c r="E8" s="52"/>
      <c r="F8" s="52"/>
      <c r="G8" s="52"/>
      <c r="H8" s="11"/>
      <c r="I8" s="11"/>
      <c r="J8" s="8"/>
      <c r="K8" s="9"/>
      <c r="M8" s="12" t="s">
        <v>95</v>
      </c>
    </row>
    <row r="9" spans="1:13" ht="12.75" customHeight="1">
      <c r="A9" s="26" t="s">
        <v>34</v>
      </c>
      <c r="B9" s="26"/>
      <c r="C9" s="26"/>
      <c r="D9" s="26"/>
      <c r="E9" s="26"/>
      <c r="F9" s="26"/>
      <c r="G9" s="26" t="s">
        <v>1</v>
      </c>
      <c r="H9" s="27" t="s">
        <v>0</v>
      </c>
      <c r="I9" s="26" t="s">
        <v>7</v>
      </c>
      <c r="J9" s="28" t="s">
        <v>8</v>
      </c>
      <c r="K9" s="28"/>
      <c r="L9" s="28"/>
      <c r="M9" s="28"/>
    </row>
    <row r="10" spans="1:13" ht="30.75" customHeight="1">
      <c r="A10" s="26"/>
      <c r="B10" s="26"/>
      <c r="C10" s="26"/>
      <c r="D10" s="26"/>
      <c r="E10" s="26"/>
      <c r="F10" s="26"/>
      <c r="G10" s="26"/>
      <c r="H10" s="29"/>
      <c r="I10" s="26"/>
      <c r="J10" s="30" t="s">
        <v>3</v>
      </c>
      <c r="K10" s="30" t="s">
        <v>4</v>
      </c>
      <c r="L10" s="30" t="s">
        <v>5</v>
      </c>
      <c r="M10" s="30" t="s">
        <v>6</v>
      </c>
    </row>
    <row r="11" spans="1:13" ht="12" customHeight="1">
      <c r="A11" s="31">
        <v>1</v>
      </c>
      <c r="B11" s="31">
        <v>1</v>
      </c>
      <c r="C11" s="32"/>
      <c r="D11" s="32"/>
      <c r="E11" s="32"/>
      <c r="F11" s="32"/>
      <c r="G11" s="33" t="s">
        <v>80</v>
      </c>
      <c r="H11" s="34">
        <v>1</v>
      </c>
      <c r="I11" s="35">
        <f t="shared" ref="I11:I12" si="0">SUM(J11:M11)</f>
        <v>29462000</v>
      </c>
      <c r="J11" s="36">
        <f>SUM(J12+J14+J20)</f>
        <v>5800000</v>
      </c>
      <c r="K11" s="36">
        <f t="shared" ref="K11:M11" si="1">SUM(K12+K14+K20)</f>
        <v>7915000</v>
      </c>
      <c r="L11" s="36">
        <f t="shared" si="1"/>
        <v>6919000</v>
      </c>
      <c r="M11" s="36">
        <f t="shared" si="1"/>
        <v>8828000</v>
      </c>
    </row>
    <row r="12" spans="1:13" ht="12" customHeight="1">
      <c r="A12" s="31">
        <v>1</v>
      </c>
      <c r="B12" s="31">
        <v>1</v>
      </c>
      <c r="C12" s="31">
        <v>1</v>
      </c>
      <c r="D12" s="32"/>
      <c r="E12" s="32"/>
      <c r="F12" s="32"/>
      <c r="G12" s="33" t="s">
        <v>33</v>
      </c>
      <c r="H12" s="34">
        <f t="shared" ref="H12:H73" si="2">+H11+1</f>
        <v>2</v>
      </c>
      <c r="I12" s="35">
        <f t="shared" si="0"/>
        <v>27992000</v>
      </c>
      <c r="J12" s="36">
        <f>SUM(J13)</f>
        <v>5450000</v>
      </c>
      <c r="K12" s="36">
        <f t="shared" ref="K12:M12" si="3">SUM(K13)</f>
        <v>7800000</v>
      </c>
      <c r="L12" s="36">
        <f t="shared" si="3"/>
        <v>6800000</v>
      </c>
      <c r="M12" s="36">
        <f t="shared" si="3"/>
        <v>7942000</v>
      </c>
    </row>
    <row r="13" spans="1:13" ht="12" customHeight="1">
      <c r="A13" s="37">
        <v>1</v>
      </c>
      <c r="B13" s="37">
        <v>1</v>
      </c>
      <c r="C13" s="37">
        <v>1</v>
      </c>
      <c r="D13" s="37">
        <v>1</v>
      </c>
      <c r="E13" s="37"/>
      <c r="F13" s="38"/>
      <c r="G13" s="22" t="s">
        <v>49</v>
      </c>
      <c r="H13" s="23">
        <f t="shared" si="2"/>
        <v>3</v>
      </c>
      <c r="I13" s="39">
        <f>SUM(J13:M13)</f>
        <v>27992000</v>
      </c>
      <c r="J13" s="40">
        <v>5450000</v>
      </c>
      <c r="K13" s="40">
        <v>7800000</v>
      </c>
      <c r="L13" s="40">
        <v>6800000</v>
      </c>
      <c r="M13" s="40">
        <v>7942000</v>
      </c>
    </row>
    <row r="14" spans="1:13" ht="12" customHeight="1">
      <c r="A14" s="31">
        <v>1</v>
      </c>
      <c r="B14" s="31">
        <v>1</v>
      </c>
      <c r="C14" s="31">
        <v>3</v>
      </c>
      <c r="D14" s="32"/>
      <c r="E14" s="32"/>
      <c r="F14" s="32"/>
      <c r="G14" s="33" t="s">
        <v>72</v>
      </c>
      <c r="H14" s="34">
        <f t="shared" si="2"/>
        <v>4</v>
      </c>
      <c r="I14" s="35">
        <f t="shared" ref="I14:I77" si="4">SUM(J14:M14)</f>
        <v>1410000</v>
      </c>
      <c r="J14" s="36">
        <f>SUM(J15+J18+J19)</f>
        <v>305000</v>
      </c>
      <c r="K14" s="36">
        <f t="shared" ref="K14:M14" si="5">SUM(K15+K18+K19)</f>
        <v>113000</v>
      </c>
      <c r="L14" s="36">
        <f t="shared" si="5"/>
        <v>107000</v>
      </c>
      <c r="M14" s="36">
        <f t="shared" si="5"/>
        <v>885000</v>
      </c>
    </row>
    <row r="15" spans="1:13" ht="12" customHeight="1">
      <c r="A15" s="37">
        <v>1</v>
      </c>
      <c r="B15" s="37">
        <v>1</v>
      </c>
      <c r="C15" s="37">
        <v>3</v>
      </c>
      <c r="D15" s="37">
        <v>1</v>
      </c>
      <c r="E15" s="38"/>
      <c r="F15" s="38"/>
      <c r="G15" s="22" t="s">
        <v>9</v>
      </c>
      <c r="H15" s="23">
        <f t="shared" si="2"/>
        <v>5</v>
      </c>
      <c r="I15" s="39">
        <f t="shared" si="4"/>
        <v>950000</v>
      </c>
      <c r="J15" s="41">
        <f>SUM(J16:J17)</f>
        <v>50000</v>
      </c>
      <c r="K15" s="41">
        <f t="shared" ref="K15:M15" si="6">SUM(K16:K17)</f>
        <v>8000</v>
      </c>
      <c r="L15" s="41">
        <f t="shared" si="6"/>
        <v>12000</v>
      </c>
      <c r="M15" s="41">
        <f t="shared" si="6"/>
        <v>880000</v>
      </c>
    </row>
    <row r="16" spans="1:13" ht="12" customHeight="1">
      <c r="A16" s="37">
        <v>1</v>
      </c>
      <c r="B16" s="37">
        <v>1</v>
      </c>
      <c r="C16" s="37">
        <v>3</v>
      </c>
      <c r="D16" s="37">
        <v>1</v>
      </c>
      <c r="E16" s="38">
        <v>1</v>
      </c>
      <c r="F16" s="38">
        <v>1</v>
      </c>
      <c r="G16" s="22" t="s">
        <v>35</v>
      </c>
      <c r="H16" s="23">
        <f t="shared" si="2"/>
        <v>6</v>
      </c>
      <c r="I16" s="39">
        <f t="shared" si="4"/>
        <v>875000</v>
      </c>
      <c r="J16" s="41">
        <v>50000</v>
      </c>
      <c r="K16" s="41">
        <v>8000</v>
      </c>
      <c r="L16" s="41">
        <v>12000</v>
      </c>
      <c r="M16" s="41">
        <v>805000</v>
      </c>
    </row>
    <row r="17" spans="1:13" ht="12" customHeight="1">
      <c r="A17" s="37">
        <v>1</v>
      </c>
      <c r="B17" s="37">
        <v>1</v>
      </c>
      <c r="C17" s="37">
        <v>3</v>
      </c>
      <c r="D17" s="37">
        <v>1</v>
      </c>
      <c r="E17" s="38">
        <v>1</v>
      </c>
      <c r="F17" s="38">
        <v>2</v>
      </c>
      <c r="G17" s="22" t="s">
        <v>36</v>
      </c>
      <c r="H17" s="23">
        <f t="shared" si="2"/>
        <v>7</v>
      </c>
      <c r="I17" s="39">
        <f t="shared" si="4"/>
        <v>75000</v>
      </c>
      <c r="J17" s="41"/>
      <c r="K17" s="41"/>
      <c r="L17" s="41"/>
      <c r="M17" s="41">
        <v>75000</v>
      </c>
    </row>
    <row r="18" spans="1:13" ht="12" customHeight="1">
      <c r="A18" s="37">
        <v>1</v>
      </c>
      <c r="B18" s="37">
        <v>1</v>
      </c>
      <c r="C18" s="37">
        <v>3</v>
      </c>
      <c r="D18" s="37">
        <v>2</v>
      </c>
      <c r="E18" s="38"/>
      <c r="F18" s="38"/>
      <c r="G18" s="22" t="s">
        <v>10</v>
      </c>
      <c r="H18" s="23">
        <f t="shared" si="2"/>
        <v>8</v>
      </c>
      <c r="I18" s="39">
        <f t="shared" si="4"/>
        <v>20000</v>
      </c>
      <c r="J18" s="41">
        <v>5000</v>
      </c>
      <c r="K18" s="41">
        <v>5000</v>
      </c>
      <c r="L18" s="41">
        <v>5000</v>
      </c>
      <c r="M18" s="41">
        <v>5000</v>
      </c>
    </row>
    <row r="19" spans="1:13" ht="12" customHeight="1">
      <c r="A19" s="37">
        <v>1</v>
      </c>
      <c r="B19" s="37">
        <v>1</v>
      </c>
      <c r="C19" s="37">
        <v>3</v>
      </c>
      <c r="D19" s="37">
        <v>3</v>
      </c>
      <c r="E19" s="38"/>
      <c r="F19" s="38"/>
      <c r="G19" s="22" t="s">
        <v>11</v>
      </c>
      <c r="H19" s="23">
        <f t="shared" si="2"/>
        <v>9</v>
      </c>
      <c r="I19" s="39">
        <f t="shared" si="4"/>
        <v>440000</v>
      </c>
      <c r="J19" s="41">
        <v>250000</v>
      </c>
      <c r="K19" s="41">
        <v>100000</v>
      </c>
      <c r="L19" s="41">
        <v>90000</v>
      </c>
      <c r="M19" s="42"/>
    </row>
    <row r="20" spans="1:13" ht="12" customHeight="1">
      <c r="A20" s="31">
        <v>1</v>
      </c>
      <c r="B20" s="31">
        <v>1</v>
      </c>
      <c r="C20" s="31">
        <v>4</v>
      </c>
      <c r="D20" s="32"/>
      <c r="E20" s="32"/>
      <c r="F20" s="32"/>
      <c r="G20" s="33" t="s">
        <v>32</v>
      </c>
      <c r="H20" s="34">
        <f t="shared" si="2"/>
        <v>10</v>
      </c>
      <c r="I20" s="35">
        <f t="shared" si="4"/>
        <v>60000</v>
      </c>
      <c r="J20" s="36">
        <f>SUM(J21:J23)</f>
        <v>45000</v>
      </c>
      <c r="K20" s="36">
        <f t="shared" ref="K20:M20" si="7">SUM(K21:K23)</f>
        <v>2000</v>
      </c>
      <c r="L20" s="36">
        <f t="shared" si="7"/>
        <v>12000</v>
      </c>
      <c r="M20" s="36">
        <f t="shared" si="7"/>
        <v>1000</v>
      </c>
    </row>
    <row r="21" spans="1:13" ht="12" customHeight="1">
      <c r="A21" s="37">
        <v>1</v>
      </c>
      <c r="B21" s="37">
        <v>1</v>
      </c>
      <c r="C21" s="37">
        <v>4</v>
      </c>
      <c r="D21" s="38">
        <v>5</v>
      </c>
      <c r="E21" s="37">
        <v>1</v>
      </c>
      <c r="F21" s="38">
        <v>1</v>
      </c>
      <c r="G21" s="22" t="s">
        <v>71</v>
      </c>
      <c r="H21" s="23">
        <f t="shared" si="2"/>
        <v>11</v>
      </c>
      <c r="I21" s="35">
        <f t="shared" si="4"/>
        <v>0</v>
      </c>
      <c r="J21" s="36"/>
      <c r="K21" s="36"/>
      <c r="L21" s="36"/>
      <c r="M21" s="36"/>
    </row>
    <row r="22" spans="1:13" ht="12" customHeight="1">
      <c r="A22" s="37">
        <v>1</v>
      </c>
      <c r="B22" s="37">
        <v>1</v>
      </c>
      <c r="C22" s="37">
        <v>4</v>
      </c>
      <c r="D22" s="38">
        <v>7</v>
      </c>
      <c r="E22" s="37">
        <v>1</v>
      </c>
      <c r="F22" s="38">
        <v>1</v>
      </c>
      <c r="G22" s="22" t="s">
        <v>12</v>
      </c>
      <c r="H22" s="23">
        <f t="shared" si="2"/>
        <v>12</v>
      </c>
      <c r="I22" s="39">
        <f t="shared" si="4"/>
        <v>60000</v>
      </c>
      <c r="J22" s="41">
        <v>45000</v>
      </c>
      <c r="K22" s="41">
        <v>2000</v>
      </c>
      <c r="L22" s="41">
        <v>12000</v>
      </c>
      <c r="M22" s="41">
        <v>1000</v>
      </c>
    </row>
    <row r="23" spans="1:13" ht="12" customHeight="1">
      <c r="A23" s="37">
        <v>1</v>
      </c>
      <c r="B23" s="37">
        <v>1</v>
      </c>
      <c r="C23" s="37">
        <v>4</v>
      </c>
      <c r="D23" s="38">
        <v>8</v>
      </c>
      <c r="E23" s="38">
        <v>1</v>
      </c>
      <c r="F23" s="38">
        <v>1</v>
      </c>
      <c r="G23" s="22" t="s">
        <v>37</v>
      </c>
      <c r="H23" s="23">
        <f t="shared" si="2"/>
        <v>13</v>
      </c>
      <c r="I23" s="39">
        <f t="shared" si="4"/>
        <v>0</v>
      </c>
      <c r="J23" s="41"/>
      <c r="K23" s="41"/>
      <c r="L23" s="41"/>
      <c r="M23" s="41"/>
    </row>
    <row r="24" spans="1:13" ht="12" customHeight="1">
      <c r="A24" s="31">
        <v>1</v>
      </c>
      <c r="B24" s="31">
        <v>3</v>
      </c>
      <c r="C24" s="32"/>
      <c r="D24" s="32"/>
      <c r="E24" s="32"/>
      <c r="F24" s="32"/>
      <c r="G24" s="33" t="s">
        <v>81</v>
      </c>
      <c r="H24" s="34">
        <f t="shared" si="2"/>
        <v>14</v>
      </c>
      <c r="I24" s="35">
        <f t="shared" si="4"/>
        <v>20564062.640000001</v>
      </c>
      <c r="J24" s="36">
        <f>SUM(J25+J28+J31+J34)</f>
        <v>4901335.6900000004</v>
      </c>
      <c r="K24" s="36">
        <f t="shared" ref="K24:M24" si="8">SUM(K25+K28+K31+K34)</f>
        <v>7107269</v>
      </c>
      <c r="L24" s="36">
        <f t="shared" si="8"/>
        <v>3362444.95</v>
      </c>
      <c r="M24" s="36">
        <f t="shared" si="8"/>
        <v>5193013</v>
      </c>
    </row>
    <row r="25" spans="1:13" ht="12" customHeight="1">
      <c r="A25" s="43">
        <v>1</v>
      </c>
      <c r="B25" s="31">
        <v>3</v>
      </c>
      <c r="C25" s="31">
        <v>1</v>
      </c>
      <c r="D25" s="32"/>
      <c r="E25" s="32"/>
      <c r="F25" s="32"/>
      <c r="G25" s="33" t="s">
        <v>26</v>
      </c>
      <c r="H25" s="34">
        <f t="shared" si="2"/>
        <v>15</v>
      </c>
      <c r="I25" s="35">
        <f t="shared" si="4"/>
        <v>0</v>
      </c>
      <c r="J25" s="36"/>
      <c r="K25" s="36"/>
      <c r="L25" s="36"/>
      <c r="M25" s="36"/>
    </row>
    <row r="26" spans="1:13" ht="12" customHeight="1">
      <c r="A26" s="44">
        <v>1</v>
      </c>
      <c r="B26" s="37">
        <v>3</v>
      </c>
      <c r="C26" s="37">
        <v>1</v>
      </c>
      <c r="D26" s="37">
        <v>1</v>
      </c>
      <c r="E26" s="38">
        <v>1</v>
      </c>
      <c r="F26" s="38">
        <v>1</v>
      </c>
      <c r="G26" s="22" t="s">
        <v>38</v>
      </c>
      <c r="H26" s="23">
        <f t="shared" si="2"/>
        <v>16</v>
      </c>
      <c r="I26" s="39">
        <f t="shared" si="4"/>
        <v>0</v>
      </c>
      <c r="J26" s="41"/>
      <c r="K26" s="41"/>
      <c r="L26" s="41"/>
      <c r="M26" s="41"/>
    </row>
    <row r="27" spans="1:13" ht="12" customHeight="1">
      <c r="A27" s="44">
        <v>1</v>
      </c>
      <c r="B27" s="37">
        <v>3</v>
      </c>
      <c r="C27" s="37">
        <v>1</v>
      </c>
      <c r="D27" s="37">
        <v>2</v>
      </c>
      <c r="E27" s="38">
        <v>1</v>
      </c>
      <c r="F27" s="38">
        <v>1</v>
      </c>
      <c r="G27" s="22" t="s">
        <v>39</v>
      </c>
      <c r="H27" s="23">
        <f t="shared" si="2"/>
        <v>17</v>
      </c>
      <c r="I27" s="39">
        <f t="shared" si="4"/>
        <v>0</v>
      </c>
      <c r="J27" s="41"/>
      <c r="K27" s="41"/>
      <c r="L27" s="41"/>
      <c r="M27" s="41"/>
    </row>
    <row r="28" spans="1:13" ht="11.25" customHeight="1">
      <c r="A28" s="43">
        <v>1</v>
      </c>
      <c r="B28" s="31">
        <v>3</v>
      </c>
      <c r="C28" s="31">
        <v>2</v>
      </c>
      <c r="D28" s="32"/>
      <c r="E28" s="32"/>
      <c r="F28" s="32"/>
      <c r="G28" s="33" t="s">
        <v>27</v>
      </c>
      <c r="H28" s="34">
        <f t="shared" si="2"/>
        <v>18</v>
      </c>
      <c r="I28" s="35">
        <f t="shared" si="4"/>
        <v>0</v>
      </c>
      <c r="J28" s="36"/>
      <c r="K28" s="36"/>
      <c r="L28" s="36"/>
      <c r="M28" s="36"/>
    </row>
    <row r="29" spans="1:13" ht="13.5" customHeight="1">
      <c r="A29" s="44">
        <v>1</v>
      </c>
      <c r="B29" s="37">
        <v>3</v>
      </c>
      <c r="C29" s="37">
        <v>2</v>
      </c>
      <c r="D29" s="37">
        <v>1</v>
      </c>
      <c r="E29" s="38">
        <v>1</v>
      </c>
      <c r="F29" s="38">
        <v>1</v>
      </c>
      <c r="G29" s="22" t="s">
        <v>40</v>
      </c>
      <c r="H29" s="23">
        <f t="shared" si="2"/>
        <v>19</v>
      </c>
      <c r="I29" s="39">
        <f t="shared" si="4"/>
        <v>0</v>
      </c>
      <c r="J29" s="41"/>
      <c r="K29" s="41"/>
      <c r="L29" s="41"/>
      <c r="M29" s="41"/>
    </row>
    <row r="30" spans="1:13" ht="13.5" customHeight="1">
      <c r="A30" s="44">
        <v>1</v>
      </c>
      <c r="B30" s="37">
        <v>3</v>
      </c>
      <c r="C30" s="37">
        <v>2</v>
      </c>
      <c r="D30" s="37">
        <v>2</v>
      </c>
      <c r="E30" s="38">
        <v>1</v>
      </c>
      <c r="F30" s="38">
        <v>1</v>
      </c>
      <c r="G30" s="22" t="s">
        <v>41</v>
      </c>
      <c r="H30" s="23">
        <f t="shared" si="2"/>
        <v>20</v>
      </c>
      <c r="I30" s="39">
        <f t="shared" si="4"/>
        <v>0</v>
      </c>
      <c r="J30" s="41"/>
      <c r="K30" s="41"/>
      <c r="L30" s="41"/>
      <c r="M30" s="41"/>
    </row>
    <row r="31" spans="1:13" ht="12" customHeight="1">
      <c r="A31" s="43">
        <v>1</v>
      </c>
      <c r="B31" s="31">
        <v>3</v>
      </c>
      <c r="C31" s="31">
        <v>3</v>
      </c>
      <c r="D31" s="32"/>
      <c r="E31" s="32"/>
      <c r="F31" s="32"/>
      <c r="G31" s="33" t="s">
        <v>28</v>
      </c>
      <c r="H31" s="34">
        <f t="shared" si="2"/>
        <v>21</v>
      </c>
      <c r="I31" s="35">
        <f t="shared" si="4"/>
        <v>0</v>
      </c>
      <c r="J31" s="36"/>
      <c r="K31" s="36"/>
      <c r="L31" s="36"/>
      <c r="M31" s="36"/>
    </row>
    <row r="32" spans="1:13" ht="22.5" customHeight="1">
      <c r="A32" s="44">
        <v>1</v>
      </c>
      <c r="B32" s="37">
        <v>3</v>
      </c>
      <c r="C32" s="37">
        <v>3</v>
      </c>
      <c r="D32" s="37">
        <v>1</v>
      </c>
      <c r="E32" s="38">
        <v>1</v>
      </c>
      <c r="F32" s="38">
        <v>1</v>
      </c>
      <c r="G32" s="22" t="s">
        <v>42</v>
      </c>
      <c r="H32" s="23">
        <f t="shared" si="2"/>
        <v>22</v>
      </c>
      <c r="I32" s="39">
        <f t="shared" si="4"/>
        <v>0</v>
      </c>
      <c r="J32" s="41"/>
      <c r="K32" s="41"/>
      <c r="L32" s="41"/>
      <c r="M32" s="41"/>
    </row>
    <row r="33" spans="1:13" ht="16.5" customHeight="1">
      <c r="A33" s="44">
        <v>1</v>
      </c>
      <c r="B33" s="37">
        <v>3</v>
      </c>
      <c r="C33" s="37">
        <v>3</v>
      </c>
      <c r="D33" s="37">
        <v>2</v>
      </c>
      <c r="E33" s="38">
        <v>1</v>
      </c>
      <c r="F33" s="38">
        <v>1</v>
      </c>
      <c r="G33" s="22" t="s">
        <v>43</v>
      </c>
      <c r="H33" s="23">
        <f t="shared" si="2"/>
        <v>23</v>
      </c>
      <c r="I33" s="39">
        <f t="shared" si="4"/>
        <v>0</v>
      </c>
      <c r="J33" s="41"/>
      <c r="K33" s="41"/>
      <c r="L33" s="41"/>
      <c r="M33" s="41"/>
    </row>
    <row r="34" spans="1:13" ht="12" customHeight="1">
      <c r="A34" s="43">
        <v>1</v>
      </c>
      <c r="B34" s="31">
        <v>3</v>
      </c>
      <c r="C34" s="31">
        <v>4</v>
      </c>
      <c r="D34" s="32"/>
      <c r="E34" s="32"/>
      <c r="F34" s="32"/>
      <c r="G34" s="33" t="s">
        <v>44</v>
      </c>
      <c r="H34" s="34">
        <f t="shared" si="2"/>
        <v>24</v>
      </c>
      <c r="I34" s="35">
        <f t="shared" si="4"/>
        <v>20564062.640000001</v>
      </c>
      <c r="J34" s="36">
        <f>SUM(J35+J42)</f>
        <v>4901335.6900000004</v>
      </c>
      <c r="K34" s="36">
        <f t="shared" ref="K34:M34" si="9">SUM(K35+K42)</f>
        <v>7107269</v>
      </c>
      <c r="L34" s="36">
        <f t="shared" si="9"/>
        <v>3362444.95</v>
      </c>
      <c r="M34" s="36">
        <f t="shared" si="9"/>
        <v>5193013</v>
      </c>
    </row>
    <row r="35" spans="1:13" ht="25.5" customHeight="1">
      <c r="A35" s="43">
        <v>1</v>
      </c>
      <c r="B35" s="31">
        <v>3</v>
      </c>
      <c r="C35" s="31">
        <v>4</v>
      </c>
      <c r="D35" s="31">
        <v>1</v>
      </c>
      <c r="E35" s="32"/>
      <c r="F35" s="32"/>
      <c r="G35" s="33" t="s">
        <v>45</v>
      </c>
      <c r="H35" s="23">
        <f t="shared" si="2"/>
        <v>25</v>
      </c>
      <c r="I35" s="35">
        <f t="shared" si="4"/>
        <v>19002102.640000001</v>
      </c>
      <c r="J35" s="36">
        <f>SUM(J36+J40+J41)</f>
        <v>4892915.6900000004</v>
      </c>
      <c r="K35" s="36">
        <f t="shared" ref="K35:M35" si="10">SUM(K36+K40+K41)</f>
        <v>6798849</v>
      </c>
      <c r="L35" s="36">
        <f t="shared" si="10"/>
        <v>2754024.95</v>
      </c>
      <c r="M35" s="36">
        <f t="shared" si="10"/>
        <v>4556313</v>
      </c>
    </row>
    <row r="36" spans="1:13" ht="32.25" customHeight="1">
      <c r="A36" s="44">
        <v>1</v>
      </c>
      <c r="B36" s="37">
        <v>3</v>
      </c>
      <c r="C36" s="37">
        <v>4</v>
      </c>
      <c r="D36" s="37">
        <v>1</v>
      </c>
      <c r="E36" s="37">
        <v>1</v>
      </c>
      <c r="F36" s="37">
        <v>1</v>
      </c>
      <c r="G36" s="22" t="s">
        <v>79</v>
      </c>
      <c r="H36" s="23">
        <f t="shared" si="2"/>
        <v>26</v>
      </c>
      <c r="I36" s="39">
        <f t="shared" si="4"/>
        <v>17764124</v>
      </c>
      <c r="J36" s="40">
        <f>SUM(J37:J39)</f>
        <v>4602901</v>
      </c>
      <c r="K36" s="40">
        <f t="shared" ref="K36:M36" si="11">SUM(K37:K39)</f>
        <v>6454105</v>
      </c>
      <c r="L36" s="40">
        <f t="shared" si="11"/>
        <v>2439905</v>
      </c>
      <c r="M36" s="40">
        <f t="shared" si="11"/>
        <v>4267213</v>
      </c>
    </row>
    <row r="37" spans="1:13" ht="24" customHeight="1">
      <c r="A37" s="45"/>
      <c r="B37" s="38"/>
      <c r="C37" s="38"/>
      <c r="D37" s="38"/>
      <c r="E37" s="38"/>
      <c r="F37" s="38"/>
      <c r="G37" s="22" t="s">
        <v>69</v>
      </c>
      <c r="H37" s="23">
        <f t="shared" si="2"/>
        <v>27</v>
      </c>
      <c r="I37" s="39">
        <f t="shared" si="4"/>
        <v>5617424</v>
      </c>
      <c r="J37" s="41">
        <v>1565101</v>
      </c>
      <c r="K37" s="41">
        <v>1490305</v>
      </c>
      <c r="L37" s="41">
        <v>1329305</v>
      </c>
      <c r="M37" s="41">
        <v>1232713</v>
      </c>
    </row>
    <row r="38" spans="1:13" ht="12" customHeight="1">
      <c r="A38" s="45"/>
      <c r="B38" s="38"/>
      <c r="C38" s="38"/>
      <c r="D38" s="38"/>
      <c r="E38" s="38"/>
      <c r="F38" s="38"/>
      <c r="G38" s="22" t="s">
        <v>78</v>
      </c>
      <c r="H38" s="23">
        <f t="shared" si="2"/>
        <v>28</v>
      </c>
      <c r="I38" s="39">
        <f t="shared" si="4"/>
        <v>11559800</v>
      </c>
      <c r="J38" s="41">
        <v>2890800</v>
      </c>
      <c r="K38" s="41">
        <v>4816800</v>
      </c>
      <c r="L38" s="41">
        <v>963600</v>
      </c>
      <c r="M38" s="41">
        <v>2888600</v>
      </c>
    </row>
    <row r="39" spans="1:13" ht="15.75" customHeight="1">
      <c r="A39" s="45"/>
      <c r="B39" s="38"/>
      <c r="C39" s="38"/>
      <c r="D39" s="38"/>
      <c r="E39" s="38"/>
      <c r="F39" s="38"/>
      <c r="G39" s="22" t="s">
        <v>83</v>
      </c>
      <c r="H39" s="23">
        <f t="shared" si="2"/>
        <v>29</v>
      </c>
      <c r="I39" s="39">
        <f t="shared" si="4"/>
        <v>586900</v>
      </c>
      <c r="J39" s="41">
        <v>147000</v>
      </c>
      <c r="K39" s="41">
        <v>147000</v>
      </c>
      <c r="L39" s="41">
        <v>147000</v>
      </c>
      <c r="M39" s="41">
        <v>145900</v>
      </c>
    </row>
    <row r="40" spans="1:13" ht="41.25" customHeight="1">
      <c r="A40" s="44">
        <v>1</v>
      </c>
      <c r="B40" s="37">
        <v>3</v>
      </c>
      <c r="C40" s="37">
        <v>4</v>
      </c>
      <c r="D40" s="37">
        <v>1</v>
      </c>
      <c r="E40" s="37">
        <v>1</v>
      </c>
      <c r="F40" s="38">
        <v>4</v>
      </c>
      <c r="G40" s="22" t="s">
        <v>46</v>
      </c>
      <c r="H40" s="23">
        <f>+H39+1</f>
        <v>30</v>
      </c>
      <c r="I40" s="39">
        <f t="shared" si="4"/>
        <v>0</v>
      </c>
      <c r="J40" s="41"/>
      <c r="K40" s="41"/>
      <c r="L40" s="41"/>
      <c r="M40" s="41"/>
    </row>
    <row r="41" spans="1:13" ht="12" customHeight="1">
      <c r="A41" s="45">
        <v>1</v>
      </c>
      <c r="B41" s="38">
        <v>3</v>
      </c>
      <c r="C41" s="38">
        <v>4</v>
      </c>
      <c r="D41" s="38">
        <v>1</v>
      </c>
      <c r="E41" s="38">
        <v>1</v>
      </c>
      <c r="F41" s="38">
        <v>5</v>
      </c>
      <c r="G41" s="22" t="s">
        <v>47</v>
      </c>
      <c r="H41" s="23">
        <f t="shared" si="2"/>
        <v>31</v>
      </c>
      <c r="I41" s="39">
        <f t="shared" si="4"/>
        <v>1237978.6399999999</v>
      </c>
      <c r="J41" s="41">
        <v>290014.69</v>
      </c>
      <c r="K41" s="41">
        <v>344744</v>
      </c>
      <c r="L41" s="41">
        <v>314119.95</v>
      </c>
      <c r="M41" s="41">
        <v>289100</v>
      </c>
    </row>
    <row r="42" spans="1:13" ht="24.75" customHeight="1">
      <c r="A42" s="43">
        <v>1</v>
      </c>
      <c r="B42" s="31">
        <v>3</v>
      </c>
      <c r="C42" s="31">
        <v>4</v>
      </c>
      <c r="D42" s="31">
        <v>2</v>
      </c>
      <c r="E42" s="32"/>
      <c r="F42" s="32"/>
      <c r="G42" s="33" t="s">
        <v>48</v>
      </c>
      <c r="H42" s="23">
        <f t="shared" si="2"/>
        <v>32</v>
      </c>
      <c r="I42" s="35">
        <f t="shared" si="4"/>
        <v>1561960</v>
      </c>
      <c r="J42" s="36">
        <f>SUM(J43+J48+J49)</f>
        <v>8420</v>
      </c>
      <c r="K42" s="36">
        <f t="shared" ref="K42:M42" si="12">SUM(K43+K48+K49)</f>
        <v>308420</v>
      </c>
      <c r="L42" s="36">
        <f t="shared" si="12"/>
        <v>608420</v>
      </c>
      <c r="M42" s="36">
        <f t="shared" si="12"/>
        <v>636700</v>
      </c>
    </row>
    <row r="43" spans="1:13" ht="30" customHeight="1">
      <c r="A43" s="44">
        <v>1</v>
      </c>
      <c r="B43" s="37">
        <v>3</v>
      </c>
      <c r="C43" s="37">
        <v>4</v>
      </c>
      <c r="D43" s="37">
        <v>2</v>
      </c>
      <c r="E43" s="37">
        <v>1</v>
      </c>
      <c r="F43" s="37">
        <v>1</v>
      </c>
      <c r="G43" s="22" t="s">
        <v>82</v>
      </c>
      <c r="H43" s="23">
        <f t="shared" si="2"/>
        <v>33</v>
      </c>
      <c r="I43" s="39">
        <f t="shared" si="4"/>
        <v>0</v>
      </c>
      <c r="J43" s="46">
        <f>SUM(J44:J47)</f>
        <v>0</v>
      </c>
      <c r="K43" s="46">
        <f t="shared" ref="K43:M43" si="13">SUM(K44:K47)</f>
        <v>0</v>
      </c>
      <c r="L43" s="46">
        <f t="shared" si="13"/>
        <v>0</v>
      </c>
      <c r="M43" s="46">
        <f t="shared" si="13"/>
        <v>0</v>
      </c>
    </row>
    <row r="44" spans="1:13" ht="25.5" customHeight="1">
      <c r="A44" s="45"/>
      <c r="B44" s="38"/>
      <c r="C44" s="38"/>
      <c r="D44" s="38"/>
      <c r="E44" s="38"/>
      <c r="F44" s="38"/>
      <c r="G44" s="22" t="s">
        <v>13</v>
      </c>
      <c r="H44" s="23">
        <f t="shared" si="2"/>
        <v>34</v>
      </c>
      <c r="I44" s="39">
        <f t="shared" si="4"/>
        <v>0</v>
      </c>
      <c r="J44" s="41"/>
      <c r="K44" s="41"/>
      <c r="L44" s="41"/>
      <c r="M44" s="41"/>
    </row>
    <row r="45" spans="1:13" ht="12" customHeight="1">
      <c r="A45" s="45"/>
      <c r="B45" s="38"/>
      <c r="C45" s="38"/>
      <c r="D45" s="38"/>
      <c r="E45" s="38"/>
      <c r="F45" s="38"/>
      <c r="G45" s="22" t="s">
        <v>78</v>
      </c>
      <c r="H45" s="23">
        <f t="shared" si="2"/>
        <v>35</v>
      </c>
      <c r="I45" s="39">
        <f t="shared" si="4"/>
        <v>0</v>
      </c>
      <c r="J45" s="41"/>
      <c r="K45" s="41"/>
      <c r="L45" s="41"/>
      <c r="M45" s="41"/>
    </row>
    <row r="46" spans="1:13" ht="18" customHeight="1">
      <c r="A46" s="45"/>
      <c r="B46" s="38"/>
      <c r="C46" s="38"/>
      <c r="D46" s="38"/>
      <c r="E46" s="38"/>
      <c r="F46" s="38"/>
      <c r="G46" s="22" t="s">
        <v>50</v>
      </c>
      <c r="H46" s="23">
        <f t="shared" si="2"/>
        <v>36</v>
      </c>
      <c r="I46" s="39">
        <f t="shared" si="4"/>
        <v>0</v>
      </c>
      <c r="J46" s="41"/>
      <c r="K46" s="41"/>
      <c r="L46" s="41"/>
      <c r="M46" s="41"/>
    </row>
    <row r="47" spans="1:13" ht="15" customHeight="1">
      <c r="A47" s="45"/>
      <c r="B47" s="38"/>
      <c r="C47" s="38"/>
      <c r="D47" s="38"/>
      <c r="E47" s="38"/>
      <c r="F47" s="38"/>
      <c r="G47" s="22" t="s">
        <v>83</v>
      </c>
      <c r="H47" s="23">
        <f t="shared" si="2"/>
        <v>37</v>
      </c>
      <c r="I47" s="39">
        <f t="shared" si="4"/>
        <v>0</v>
      </c>
      <c r="J47" s="41"/>
      <c r="K47" s="41"/>
      <c r="L47" s="41"/>
      <c r="M47" s="41"/>
    </row>
    <row r="48" spans="1:13" ht="45" customHeight="1">
      <c r="A48" s="44">
        <v>1</v>
      </c>
      <c r="B48" s="37">
        <v>3</v>
      </c>
      <c r="C48" s="37">
        <v>4</v>
      </c>
      <c r="D48" s="37">
        <v>2</v>
      </c>
      <c r="E48" s="37">
        <v>1</v>
      </c>
      <c r="F48" s="38">
        <v>4</v>
      </c>
      <c r="G48" s="22" t="s">
        <v>51</v>
      </c>
      <c r="H48" s="23">
        <f t="shared" si="2"/>
        <v>38</v>
      </c>
      <c r="I48" s="39">
        <f t="shared" si="4"/>
        <v>0</v>
      </c>
      <c r="J48" s="41"/>
      <c r="K48" s="41"/>
      <c r="L48" s="41"/>
      <c r="M48" s="41"/>
    </row>
    <row r="49" spans="1:13" ht="12" customHeight="1">
      <c r="A49" s="45">
        <v>1</v>
      </c>
      <c r="B49" s="38">
        <v>3</v>
      </c>
      <c r="C49" s="38">
        <v>4</v>
      </c>
      <c r="D49" s="38">
        <v>2</v>
      </c>
      <c r="E49" s="38">
        <v>1</v>
      </c>
      <c r="F49" s="38">
        <v>5</v>
      </c>
      <c r="G49" s="22" t="s">
        <v>52</v>
      </c>
      <c r="H49" s="23">
        <f t="shared" si="2"/>
        <v>39</v>
      </c>
      <c r="I49" s="35">
        <f t="shared" si="4"/>
        <v>1561960</v>
      </c>
      <c r="J49" s="47">
        <v>8420</v>
      </c>
      <c r="K49" s="47">
        <v>308420</v>
      </c>
      <c r="L49" s="47">
        <v>608420</v>
      </c>
      <c r="M49" s="47">
        <v>636700</v>
      </c>
    </row>
    <row r="50" spans="1:13" ht="12" customHeight="1">
      <c r="A50" s="31">
        <v>1</v>
      </c>
      <c r="B50" s="31">
        <v>4</v>
      </c>
      <c r="C50" s="38"/>
      <c r="D50" s="38"/>
      <c r="E50" s="38"/>
      <c r="F50" s="38"/>
      <c r="G50" s="33" t="s">
        <v>84</v>
      </c>
      <c r="H50" s="34">
        <f t="shared" si="2"/>
        <v>40</v>
      </c>
      <c r="I50" s="35">
        <f t="shared" si="4"/>
        <v>2017320</v>
      </c>
      <c r="J50" s="36">
        <f>SUM(J51+J63+J71+J72)</f>
        <v>426921.98</v>
      </c>
      <c r="K50" s="36">
        <f t="shared" ref="K50:M50" si="14">SUM(K51+K63+K71+K72)</f>
        <v>528578.02</v>
      </c>
      <c r="L50" s="36">
        <f t="shared" si="14"/>
        <v>357500</v>
      </c>
      <c r="M50" s="36">
        <f t="shared" si="14"/>
        <v>704320</v>
      </c>
    </row>
    <row r="51" spans="1:13" ht="12" customHeight="1">
      <c r="A51" s="43">
        <v>1</v>
      </c>
      <c r="B51" s="31">
        <v>4</v>
      </c>
      <c r="C51" s="31">
        <v>1</v>
      </c>
      <c r="D51" s="38"/>
      <c r="E51" s="38"/>
      <c r="F51" s="38"/>
      <c r="G51" s="33" t="s">
        <v>73</v>
      </c>
      <c r="H51" s="34">
        <f t="shared" si="2"/>
        <v>41</v>
      </c>
      <c r="I51" s="35">
        <f t="shared" si="4"/>
        <v>485000</v>
      </c>
      <c r="J51" s="36">
        <f>SUM(J52+J56+J57+J58+J62)</f>
        <v>71000</v>
      </c>
      <c r="K51" s="36">
        <f t="shared" ref="K51:M51" si="15">SUM(K52+K56+K57+K58+K62)</f>
        <v>12000</v>
      </c>
      <c r="L51" s="36">
        <f t="shared" si="15"/>
        <v>12000</v>
      </c>
      <c r="M51" s="36">
        <f t="shared" si="15"/>
        <v>390000</v>
      </c>
    </row>
    <row r="52" spans="1:13" ht="12" customHeight="1">
      <c r="A52" s="43">
        <v>1</v>
      </c>
      <c r="B52" s="31">
        <v>4</v>
      </c>
      <c r="C52" s="31">
        <v>1</v>
      </c>
      <c r="D52" s="31">
        <v>1</v>
      </c>
      <c r="E52" s="32"/>
      <c r="F52" s="32"/>
      <c r="G52" s="33" t="s">
        <v>29</v>
      </c>
      <c r="H52" s="23">
        <f t="shared" si="2"/>
        <v>42</v>
      </c>
      <c r="I52" s="35">
        <f t="shared" si="4"/>
        <v>0</v>
      </c>
      <c r="J52" s="36"/>
      <c r="K52" s="36"/>
      <c r="L52" s="36"/>
      <c r="M52" s="36"/>
    </row>
    <row r="53" spans="1:13" ht="12" customHeight="1">
      <c r="A53" s="44">
        <v>1</v>
      </c>
      <c r="B53" s="37">
        <v>4</v>
      </c>
      <c r="C53" s="37">
        <v>1</v>
      </c>
      <c r="D53" s="37">
        <v>1</v>
      </c>
      <c r="E53" s="37">
        <v>1</v>
      </c>
      <c r="F53" s="38"/>
      <c r="G53" s="22" t="s">
        <v>14</v>
      </c>
      <c r="H53" s="23">
        <f t="shared" si="2"/>
        <v>43</v>
      </c>
      <c r="I53" s="39">
        <f t="shared" si="4"/>
        <v>0</v>
      </c>
      <c r="J53" s="41"/>
      <c r="K53" s="41"/>
      <c r="L53" s="41"/>
      <c r="M53" s="41"/>
    </row>
    <row r="54" spans="1:13" ht="19.5" customHeight="1">
      <c r="A54" s="44">
        <v>1</v>
      </c>
      <c r="B54" s="37">
        <v>4</v>
      </c>
      <c r="C54" s="37">
        <v>1</v>
      </c>
      <c r="D54" s="37">
        <v>1</v>
      </c>
      <c r="E54" s="37">
        <v>2</v>
      </c>
      <c r="F54" s="38"/>
      <c r="G54" s="22" t="s">
        <v>53</v>
      </c>
      <c r="H54" s="23">
        <f t="shared" si="2"/>
        <v>44</v>
      </c>
      <c r="I54" s="39">
        <f t="shared" si="4"/>
        <v>0</v>
      </c>
      <c r="J54" s="41"/>
      <c r="K54" s="41"/>
      <c r="L54" s="41"/>
      <c r="M54" s="41"/>
    </row>
    <row r="55" spans="1:13" ht="12" customHeight="1">
      <c r="A55" s="44">
        <v>1</v>
      </c>
      <c r="B55" s="37">
        <v>4</v>
      </c>
      <c r="C55" s="37">
        <v>1</v>
      </c>
      <c r="D55" s="37">
        <v>1</v>
      </c>
      <c r="E55" s="38">
        <v>3</v>
      </c>
      <c r="F55" s="38"/>
      <c r="G55" s="22" t="s">
        <v>68</v>
      </c>
      <c r="H55" s="23">
        <f t="shared" si="2"/>
        <v>45</v>
      </c>
      <c r="I55" s="39">
        <f t="shared" si="4"/>
        <v>0</v>
      </c>
      <c r="J55" s="41"/>
      <c r="K55" s="41"/>
      <c r="L55" s="41"/>
      <c r="M55" s="41"/>
    </row>
    <row r="56" spans="1:13" ht="12" customHeight="1">
      <c r="A56" s="43">
        <v>1</v>
      </c>
      <c r="B56" s="31">
        <v>4</v>
      </c>
      <c r="C56" s="31">
        <v>1</v>
      </c>
      <c r="D56" s="31">
        <v>2</v>
      </c>
      <c r="E56" s="32"/>
      <c r="F56" s="32"/>
      <c r="G56" s="33" t="s">
        <v>54</v>
      </c>
      <c r="H56" s="23">
        <f t="shared" si="2"/>
        <v>46</v>
      </c>
      <c r="I56" s="35">
        <f t="shared" si="4"/>
        <v>0</v>
      </c>
      <c r="J56" s="36"/>
      <c r="K56" s="36"/>
      <c r="L56" s="36"/>
      <c r="M56" s="36"/>
    </row>
    <row r="57" spans="1:13" ht="12" customHeight="1">
      <c r="A57" s="43">
        <v>1</v>
      </c>
      <c r="B57" s="31">
        <v>4</v>
      </c>
      <c r="C57" s="31">
        <v>1</v>
      </c>
      <c r="D57" s="31">
        <v>4</v>
      </c>
      <c r="E57" s="32"/>
      <c r="F57" s="32"/>
      <c r="G57" s="33" t="s">
        <v>55</v>
      </c>
      <c r="H57" s="23">
        <f t="shared" si="2"/>
        <v>47</v>
      </c>
      <c r="I57" s="35">
        <f t="shared" si="4"/>
        <v>450000</v>
      </c>
      <c r="J57" s="36">
        <v>40000</v>
      </c>
      <c r="K57" s="36">
        <v>10000</v>
      </c>
      <c r="L57" s="36">
        <v>10000</v>
      </c>
      <c r="M57" s="36">
        <v>390000</v>
      </c>
    </row>
    <row r="58" spans="1:13" ht="12" customHeight="1">
      <c r="A58" s="43">
        <v>1</v>
      </c>
      <c r="B58" s="31">
        <v>4</v>
      </c>
      <c r="C58" s="31">
        <v>1</v>
      </c>
      <c r="D58" s="32">
        <v>5</v>
      </c>
      <c r="E58" s="38"/>
      <c r="F58" s="38"/>
      <c r="G58" s="33" t="s">
        <v>25</v>
      </c>
      <c r="H58" s="23">
        <f t="shared" si="2"/>
        <v>48</v>
      </c>
      <c r="I58" s="39">
        <f t="shared" si="4"/>
        <v>35000</v>
      </c>
      <c r="J58" s="41">
        <f>SUM(J59:J61)</f>
        <v>31000</v>
      </c>
      <c r="K58" s="41">
        <f t="shared" ref="K58:L58" si="16">SUM(K59:K61)</f>
        <v>2000</v>
      </c>
      <c r="L58" s="41">
        <f t="shared" si="16"/>
        <v>2000</v>
      </c>
      <c r="M58" s="41"/>
    </row>
    <row r="59" spans="1:13" ht="17.25" customHeight="1">
      <c r="A59" s="45">
        <v>1</v>
      </c>
      <c r="B59" s="38">
        <v>4</v>
      </c>
      <c r="C59" s="38">
        <v>1</v>
      </c>
      <c r="D59" s="38">
        <v>5</v>
      </c>
      <c r="E59" s="38">
        <v>1</v>
      </c>
      <c r="F59" s="38">
        <v>1</v>
      </c>
      <c r="G59" s="22" t="s">
        <v>70</v>
      </c>
      <c r="H59" s="23">
        <f t="shared" si="2"/>
        <v>49</v>
      </c>
      <c r="I59" s="39">
        <f t="shared" si="4"/>
        <v>30000</v>
      </c>
      <c r="J59" s="41">
        <v>30000</v>
      </c>
      <c r="K59" s="41"/>
      <c r="L59" s="41"/>
      <c r="M59" s="41"/>
    </row>
    <row r="60" spans="1:13" ht="15.75" customHeight="1">
      <c r="A60" s="45">
        <v>1</v>
      </c>
      <c r="B60" s="38">
        <v>4</v>
      </c>
      <c r="C60" s="38">
        <v>1</v>
      </c>
      <c r="D60" s="38">
        <v>5</v>
      </c>
      <c r="E60" s="38">
        <v>1</v>
      </c>
      <c r="F60" s="38">
        <v>2</v>
      </c>
      <c r="G60" s="22" t="s">
        <v>15</v>
      </c>
      <c r="H60" s="23">
        <f t="shared" si="2"/>
        <v>50</v>
      </c>
      <c r="I60" s="39">
        <f t="shared" si="4"/>
        <v>5000</v>
      </c>
      <c r="J60" s="41">
        <v>1000</v>
      </c>
      <c r="K60" s="41">
        <v>2000</v>
      </c>
      <c r="L60" s="41">
        <v>2000</v>
      </c>
      <c r="M60" s="41"/>
    </row>
    <row r="61" spans="1:13" ht="12" customHeight="1">
      <c r="A61" s="45">
        <v>1</v>
      </c>
      <c r="B61" s="38">
        <v>4</v>
      </c>
      <c r="C61" s="38">
        <v>1</v>
      </c>
      <c r="D61" s="38">
        <v>5</v>
      </c>
      <c r="E61" s="38">
        <v>1</v>
      </c>
      <c r="F61" s="38">
        <v>3</v>
      </c>
      <c r="G61" s="22" t="s">
        <v>67</v>
      </c>
      <c r="H61" s="23">
        <f t="shared" si="2"/>
        <v>51</v>
      </c>
      <c r="I61" s="39">
        <f t="shared" si="4"/>
        <v>0</v>
      </c>
      <c r="J61" s="41"/>
      <c r="K61" s="41"/>
      <c r="L61" s="41"/>
      <c r="M61" s="41"/>
    </row>
    <row r="62" spans="1:13" ht="27.75" customHeight="1">
      <c r="A62" s="43">
        <v>1</v>
      </c>
      <c r="B62" s="31">
        <v>4</v>
      </c>
      <c r="C62" s="31">
        <v>1</v>
      </c>
      <c r="D62" s="32">
        <v>6</v>
      </c>
      <c r="E62" s="38"/>
      <c r="F62" s="38"/>
      <c r="G62" s="33" t="s">
        <v>16</v>
      </c>
      <c r="H62" s="23">
        <f t="shared" si="2"/>
        <v>52</v>
      </c>
      <c r="I62" s="39">
        <f t="shared" si="4"/>
        <v>0</v>
      </c>
      <c r="J62" s="41"/>
      <c r="K62" s="41"/>
      <c r="L62" s="41"/>
      <c r="M62" s="41"/>
    </row>
    <row r="63" spans="1:13" ht="12" customHeight="1">
      <c r="A63" s="43">
        <v>1</v>
      </c>
      <c r="B63" s="31">
        <v>4</v>
      </c>
      <c r="C63" s="31">
        <v>2</v>
      </c>
      <c r="D63" s="38"/>
      <c r="E63" s="38"/>
      <c r="F63" s="38"/>
      <c r="G63" s="33" t="s">
        <v>30</v>
      </c>
      <c r="H63" s="34">
        <f t="shared" si="2"/>
        <v>53</v>
      </c>
      <c r="I63" s="35">
        <f t="shared" si="4"/>
        <v>1471320</v>
      </c>
      <c r="J63" s="36">
        <f>SUM(J64+J65+J66+J67+J70)</f>
        <v>345921.98</v>
      </c>
      <c r="K63" s="36">
        <f t="shared" ref="K63:M63" si="17">SUM(K64+K65+K66+K67+K70)</f>
        <v>491578.02</v>
      </c>
      <c r="L63" s="36">
        <f t="shared" si="17"/>
        <v>325500</v>
      </c>
      <c r="M63" s="36">
        <f t="shared" si="17"/>
        <v>308320</v>
      </c>
    </row>
    <row r="64" spans="1:13" ht="18.75" customHeight="1">
      <c r="A64" s="45">
        <v>1</v>
      </c>
      <c r="B64" s="38">
        <v>4</v>
      </c>
      <c r="C64" s="38">
        <v>2</v>
      </c>
      <c r="D64" s="38">
        <v>1</v>
      </c>
      <c r="E64" s="38">
        <v>1</v>
      </c>
      <c r="F64" s="38">
        <v>1</v>
      </c>
      <c r="G64" s="22" t="s">
        <v>56</v>
      </c>
      <c r="H64" s="23">
        <f t="shared" si="2"/>
        <v>54</v>
      </c>
      <c r="I64" s="39">
        <f t="shared" si="4"/>
        <v>1411320</v>
      </c>
      <c r="J64" s="41">
        <v>326921.98</v>
      </c>
      <c r="K64" s="41">
        <v>463578.02</v>
      </c>
      <c r="L64" s="41">
        <v>318500</v>
      </c>
      <c r="M64" s="41">
        <v>302320</v>
      </c>
    </row>
    <row r="65" spans="1:13" ht="12" customHeight="1">
      <c r="A65" s="44">
        <v>1</v>
      </c>
      <c r="B65" s="37">
        <v>4</v>
      </c>
      <c r="C65" s="37">
        <v>2</v>
      </c>
      <c r="D65" s="37">
        <v>1</v>
      </c>
      <c r="E65" s="38">
        <v>2</v>
      </c>
      <c r="F65" s="38">
        <v>1</v>
      </c>
      <c r="G65" s="22" t="s">
        <v>57</v>
      </c>
      <c r="H65" s="23">
        <f t="shared" si="2"/>
        <v>55</v>
      </c>
      <c r="I65" s="39">
        <f t="shared" si="4"/>
        <v>0</v>
      </c>
      <c r="J65" s="41"/>
      <c r="K65" s="41"/>
      <c r="L65" s="41"/>
      <c r="M65" s="41"/>
    </row>
    <row r="66" spans="1:13" ht="26.25" customHeight="1">
      <c r="A66" s="44">
        <v>1</v>
      </c>
      <c r="B66" s="37">
        <v>4</v>
      </c>
      <c r="C66" s="37">
        <v>2</v>
      </c>
      <c r="D66" s="37">
        <v>1</v>
      </c>
      <c r="E66" s="38">
        <v>4</v>
      </c>
      <c r="F66" s="38">
        <v>1</v>
      </c>
      <c r="G66" s="22" t="s">
        <v>17</v>
      </c>
      <c r="H66" s="23">
        <f t="shared" si="2"/>
        <v>56</v>
      </c>
      <c r="I66" s="39">
        <f t="shared" si="4"/>
        <v>0</v>
      </c>
      <c r="J66" s="41"/>
      <c r="K66" s="41"/>
      <c r="L66" s="41"/>
      <c r="M66" s="41"/>
    </row>
    <row r="67" spans="1:13" ht="12" customHeight="1">
      <c r="A67" s="48">
        <v>1</v>
      </c>
      <c r="B67" s="32">
        <v>4</v>
      </c>
      <c r="C67" s="32">
        <v>2</v>
      </c>
      <c r="D67" s="32">
        <v>1</v>
      </c>
      <c r="E67" s="32">
        <v>6</v>
      </c>
      <c r="F67" s="32"/>
      <c r="G67" s="33" t="s">
        <v>58</v>
      </c>
      <c r="H67" s="23">
        <f t="shared" si="2"/>
        <v>57</v>
      </c>
      <c r="I67" s="39">
        <f t="shared" si="4"/>
        <v>60000</v>
      </c>
      <c r="J67" s="41">
        <f>SUM(J68:J69)</f>
        <v>19000</v>
      </c>
      <c r="K67" s="41">
        <f t="shared" ref="K67:M67" si="18">SUM(K68:K69)</f>
        <v>28000</v>
      </c>
      <c r="L67" s="41">
        <f t="shared" si="18"/>
        <v>7000</v>
      </c>
      <c r="M67" s="41">
        <f t="shared" si="18"/>
        <v>6000</v>
      </c>
    </row>
    <row r="68" spans="1:13" ht="11.25" customHeight="1">
      <c r="A68" s="45">
        <v>1</v>
      </c>
      <c r="B68" s="38">
        <v>4</v>
      </c>
      <c r="C68" s="38">
        <v>2</v>
      </c>
      <c r="D68" s="38">
        <v>1</v>
      </c>
      <c r="E68" s="38">
        <v>6</v>
      </c>
      <c r="F68" s="38">
        <v>1</v>
      </c>
      <c r="G68" s="22" t="s">
        <v>59</v>
      </c>
      <c r="H68" s="23">
        <f t="shared" si="2"/>
        <v>58</v>
      </c>
      <c r="I68" s="39">
        <f t="shared" si="4"/>
        <v>50000</v>
      </c>
      <c r="J68" s="41">
        <v>15000</v>
      </c>
      <c r="K68" s="41">
        <v>25000</v>
      </c>
      <c r="L68" s="41">
        <v>5000</v>
      </c>
      <c r="M68" s="41">
        <v>5000</v>
      </c>
    </row>
    <row r="69" spans="1:13" ht="12" customHeight="1">
      <c r="A69" s="45">
        <v>1</v>
      </c>
      <c r="B69" s="38">
        <v>4</v>
      </c>
      <c r="C69" s="38">
        <v>2</v>
      </c>
      <c r="D69" s="38">
        <v>1</v>
      </c>
      <c r="E69" s="38">
        <v>6</v>
      </c>
      <c r="F69" s="38">
        <v>2</v>
      </c>
      <c r="G69" s="22" t="s">
        <v>60</v>
      </c>
      <c r="H69" s="23">
        <f t="shared" si="2"/>
        <v>59</v>
      </c>
      <c r="I69" s="39">
        <f t="shared" si="4"/>
        <v>10000</v>
      </c>
      <c r="J69" s="41">
        <v>4000</v>
      </c>
      <c r="K69" s="41">
        <v>3000</v>
      </c>
      <c r="L69" s="41">
        <v>2000</v>
      </c>
      <c r="M69" s="41">
        <v>1000</v>
      </c>
    </row>
    <row r="70" spans="1:13" ht="11.25" customHeight="1">
      <c r="A70" s="48">
        <v>1</v>
      </c>
      <c r="B70" s="32">
        <v>4</v>
      </c>
      <c r="C70" s="32">
        <v>2</v>
      </c>
      <c r="D70" s="32">
        <v>1</v>
      </c>
      <c r="E70" s="32">
        <v>7</v>
      </c>
      <c r="F70" s="32"/>
      <c r="G70" s="33" t="s">
        <v>18</v>
      </c>
      <c r="H70" s="23">
        <f t="shared" si="2"/>
        <v>60</v>
      </c>
      <c r="I70" s="39">
        <f t="shared" si="4"/>
        <v>0</v>
      </c>
      <c r="J70" s="41"/>
      <c r="K70" s="41"/>
      <c r="L70" s="41"/>
      <c r="M70" s="41"/>
    </row>
    <row r="71" spans="1:13" ht="17.25" customHeight="1">
      <c r="A71" s="43">
        <v>1</v>
      </c>
      <c r="B71" s="31">
        <v>4</v>
      </c>
      <c r="C71" s="31">
        <v>3</v>
      </c>
      <c r="D71" s="32"/>
      <c r="E71" s="32"/>
      <c r="F71" s="32"/>
      <c r="G71" s="33" t="s">
        <v>61</v>
      </c>
      <c r="H71" s="34">
        <f t="shared" si="2"/>
        <v>61</v>
      </c>
      <c r="I71" s="35">
        <f t="shared" si="4"/>
        <v>20000</v>
      </c>
      <c r="J71" s="47">
        <v>5000</v>
      </c>
      <c r="K71" s="47">
        <v>5000</v>
      </c>
      <c r="L71" s="47">
        <v>5000</v>
      </c>
      <c r="M71" s="47">
        <v>5000</v>
      </c>
    </row>
    <row r="72" spans="1:13" ht="12" customHeight="1">
      <c r="A72" s="43">
        <v>1</v>
      </c>
      <c r="B72" s="31">
        <v>4</v>
      </c>
      <c r="C72" s="32">
        <v>4</v>
      </c>
      <c r="D72" s="32"/>
      <c r="E72" s="32"/>
      <c r="F72" s="32"/>
      <c r="G72" s="33" t="s">
        <v>19</v>
      </c>
      <c r="H72" s="34">
        <f t="shared" si="2"/>
        <v>62</v>
      </c>
      <c r="I72" s="35">
        <f t="shared" si="4"/>
        <v>41000</v>
      </c>
      <c r="J72" s="47">
        <v>5000</v>
      </c>
      <c r="K72" s="47">
        <v>20000</v>
      </c>
      <c r="L72" s="47">
        <v>15000</v>
      </c>
      <c r="M72" s="47">
        <v>1000</v>
      </c>
    </row>
    <row r="73" spans="1:13" ht="29.25" customHeight="1">
      <c r="A73" s="48">
        <v>4</v>
      </c>
      <c r="B73" s="31">
        <v>1</v>
      </c>
      <c r="C73" s="32"/>
      <c r="D73" s="32"/>
      <c r="E73" s="32"/>
      <c r="F73" s="32"/>
      <c r="G73" s="33" t="s">
        <v>85</v>
      </c>
      <c r="H73" s="34">
        <f t="shared" si="2"/>
        <v>63</v>
      </c>
      <c r="I73" s="35">
        <f t="shared" si="4"/>
        <v>39000</v>
      </c>
      <c r="J73" s="36">
        <f>SUM(J74+J80+J81+J82)</f>
        <v>33000</v>
      </c>
      <c r="K73" s="36">
        <f t="shared" ref="K73:M73" si="19">SUM(K74+K80+K81+K82)</f>
        <v>2000</v>
      </c>
      <c r="L73" s="36">
        <f t="shared" si="19"/>
        <v>2000</v>
      </c>
      <c r="M73" s="36">
        <f t="shared" si="19"/>
        <v>2000</v>
      </c>
    </row>
    <row r="74" spans="1:13" ht="15" customHeight="1">
      <c r="A74" s="48">
        <v>4</v>
      </c>
      <c r="B74" s="31">
        <v>1</v>
      </c>
      <c r="C74" s="31">
        <v>1</v>
      </c>
      <c r="D74" s="38"/>
      <c r="E74" s="38"/>
      <c r="F74" s="38"/>
      <c r="G74" s="33" t="s">
        <v>31</v>
      </c>
      <c r="H74" s="34">
        <f t="shared" ref="H74:H94" si="20">+H73+1</f>
        <v>64</v>
      </c>
      <c r="I74" s="35">
        <f t="shared" si="4"/>
        <v>39000</v>
      </c>
      <c r="J74" s="36">
        <f>SUM(J75:J79)</f>
        <v>33000</v>
      </c>
      <c r="K74" s="36">
        <f t="shared" ref="K74:M74" si="21">SUM(K75:K79)</f>
        <v>2000</v>
      </c>
      <c r="L74" s="36">
        <f t="shared" si="21"/>
        <v>2000</v>
      </c>
      <c r="M74" s="36">
        <f t="shared" si="21"/>
        <v>2000</v>
      </c>
    </row>
    <row r="75" spans="1:13" ht="12" customHeight="1">
      <c r="A75" s="45">
        <v>4</v>
      </c>
      <c r="B75" s="37">
        <v>1</v>
      </c>
      <c r="C75" s="37">
        <v>1</v>
      </c>
      <c r="D75" s="37">
        <v>1</v>
      </c>
      <c r="E75" s="38"/>
      <c r="F75" s="38"/>
      <c r="G75" s="22" t="s">
        <v>62</v>
      </c>
      <c r="H75" s="23">
        <f t="shared" si="20"/>
        <v>65</v>
      </c>
      <c r="I75" s="39">
        <f t="shared" si="4"/>
        <v>8000</v>
      </c>
      <c r="J75" s="41">
        <v>2000</v>
      </c>
      <c r="K75" s="41">
        <v>2000</v>
      </c>
      <c r="L75" s="41">
        <v>2000</v>
      </c>
      <c r="M75" s="41">
        <v>2000</v>
      </c>
    </row>
    <row r="76" spans="1:13" ht="12" customHeight="1">
      <c r="A76" s="45">
        <v>4</v>
      </c>
      <c r="B76" s="37">
        <v>1</v>
      </c>
      <c r="C76" s="37">
        <v>1</v>
      </c>
      <c r="D76" s="38">
        <v>2</v>
      </c>
      <c r="E76" s="38"/>
      <c r="F76" s="38"/>
      <c r="G76" s="22" t="s">
        <v>20</v>
      </c>
      <c r="H76" s="23">
        <f t="shared" si="20"/>
        <v>66</v>
      </c>
      <c r="I76" s="39">
        <f t="shared" si="4"/>
        <v>31000</v>
      </c>
      <c r="J76" s="41">
        <v>31000</v>
      </c>
      <c r="K76" s="41"/>
      <c r="L76" s="41"/>
      <c r="M76" s="41"/>
    </row>
    <row r="77" spans="1:13" ht="12" customHeight="1">
      <c r="A77" s="45">
        <v>4</v>
      </c>
      <c r="B77" s="37">
        <v>1</v>
      </c>
      <c r="C77" s="37">
        <v>1</v>
      </c>
      <c r="D77" s="38">
        <v>3</v>
      </c>
      <c r="E77" s="38"/>
      <c r="F77" s="32"/>
      <c r="G77" s="22" t="s">
        <v>21</v>
      </c>
      <c r="H77" s="23">
        <f t="shared" si="20"/>
        <v>67</v>
      </c>
      <c r="I77" s="39">
        <f t="shared" si="4"/>
        <v>0</v>
      </c>
      <c r="J77" s="41"/>
      <c r="K77" s="41"/>
      <c r="L77" s="41"/>
      <c r="M77" s="41"/>
    </row>
    <row r="78" spans="1:13" ht="18" customHeight="1">
      <c r="A78" s="45">
        <v>4</v>
      </c>
      <c r="B78" s="37">
        <v>1</v>
      </c>
      <c r="C78" s="37">
        <v>1</v>
      </c>
      <c r="D78" s="38">
        <v>4</v>
      </c>
      <c r="E78" s="38"/>
      <c r="F78" s="38"/>
      <c r="G78" s="22" t="s">
        <v>63</v>
      </c>
      <c r="H78" s="23">
        <f t="shared" si="20"/>
        <v>68</v>
      </c>
      <c r="I78" s="39">
        <f t="shared" ref="I78:I94" si="22">SUM(J78:M78)</f>
        <v>0</v>
      </c>
      <c r="J78" s="41"/>
      <c r="K78" s="41"/>
      <c r="L78" s="41"/>
      <c r="M78" s="41"/>
    </row>
    <row r="79" spans="1:13" ht="15" customHeight="1">
      <c r="A79" s="45">
        <v>4</v>
      </c>
      <c r="B79" s="37">
        <v>1</v>
      </c>
      <c r="C79" s="37">
        <v>1</v>
      </c>
      <c r="D79" s="38">
        <v>5</v>
      </c>
      <c r="E79" s="38"/>
      <c r="F79" s="38"/>
      <c r="G79" s="22" t="s">
        <v>22</v>
      </c>
      <c r="H79" s="23">
        <f t="shared" si="20"/>
        <v>69</v>
      </c>
      <c r="I79" s="39">
        <f t="shared" si="22"/>
        <v>0</v>
      </c>
      <c r="J79" s="41"/>
      <c r="K79" s="41"/>
      <c r="L79" s="41"/>
      <c r="M79" s="41"/>
    </row>
    <row r="80" spans="1:13" ht="18" customHeight="1">
      <c r="A80" s="48">
        <v>4</v>
      </c>
      <c r="B80" s="31">
        <v>1</v>
      </c>
      <c r="C80" s="31">
        <v>2</v>
      </c>
      <c r="D80" s="38"/>
      <c r="E80" s="38"/>
      <c r="F80" s="38"/>
      <c r="G80" s="33" t="s">
        <v>23</v>
      </c>
      <c r="H80" s="34">
        <f t="shared" si="20"/>
        <v>70</v>
      </c>
      <c r="I80" s="35">
        <f t="shared" si="22"/>
        <v>0</v>
      </c>
      <c r="J80" s="47"/>
      <c r="K80" s="47"/>
      <c r="L80" s="47"/>
      <c r="M80" s="47"/>
    </row>
    <row r="81" spans="1:13" ht="16.5" customHeight="1">
      <c r="A81" s="48">
        <v>4</v>
      </c>
      <c r="B81" s="32">
        <v>1</v>
      </c>
      <c r="C81" s="32">
        <v>3</v>
      </c>
      <c r="D81" s="38"/>
      <c r="E81" s="38"/>
      <c r="F81" s="38"/>
      <c r="G81" s="33" t="s">
        <v>24</v>
      </c>
      <c r="H81" s="34">
        <f t="shared" si="20"/>
        <v>71</v>
      </c>
      <c r="I81" s="35">
        <f t="shared" si="22"/>
        <v>0</v>
      </c>
      <c r="J81" s="47"/>
      <c r="K81" s="47"/>
      <c r="L81" s="47"/>
      <c r="M81" s="47"/>
    </row>
    <row r="82" spans="1:13" ht="15" customHeight="1">
      <c r="A82" s="48">
        <v>4</v>
      </c>
      <c r="B82" s="32">
        <v>1</v>
      </c>
      <c r="C82" s="32">
        <v>4</v>
      </c>
      <c r="D82" s="38"/>
      <c r="E82" s="38"/>
      <c r="F82" s="38"/>
      <c r="G82" s="33" t="s">
        <v>64</v>
      </c>
      <c r="H82" s="34">
        <f t="shared" si="20"/>
        <v>72</v>
      </c>
      <c r="I82" s="35">
        <f t="shared" si="22"/>
        <v>0</v>
      </c>
      <c r="J82" s="47"/>
      <c r="K82" s="47"/>
      <c r="L82" s="47"/>
      <c r="M82" s="47"/>
    </row>
    <row r="83" spans="1:13" ht="13.5" customHeight="1">
      <c r="A83" s="32"/>
      <c r="B83" s="32"/>
      <c r="C83" s="49"/>
      <c r="D83" s="49"/>
      <c r="E83" s="49"/>
      <c r="F83" s="49"/>
      <c r="G83" s="50" t="s">
        <v>86</v>
      </c>
      <c r="H83" s="34">
        <f t="shared" si="20"/>
        <v>73</v>
      </c>
      <c r="I83" s="35">
        <f>SUM(I73+I50+I24+I11)</f>
        <v>52082382.640000001</v>
      </c>
      <c r="J83" s="36">
        <f>SUM(J73+J50+J24+J11)</f>
        <v>11161257.67</v>
      </c>
      <c r="K83" s="36">
        <f t="shared" ref="K83:M83" si="23">SUM(K73+K50+K24+K11)</f>
        <v>15552847.02</v>
      </c>
      <c r="L83" s="36">
        <f t="shared" si="23"/>
        <v>10640944.949999999</v>
      </c>
      <c r="M83" s="36">
        <f t="shared" si="23"/>
        <v>14727333</v>
      </c>
    </row>
    <row r="84" spans="1:13" ht="29.25" customHeight="1">
      <c r="A84" s="48"/>
      <c r="B84" s="32"/>
      <c r="C84" s="49"/>
      <c r="D84" s="49"/>
      <c r="E84" s="49"/>
      <c r="F84" s="49"/>
      <c r="G84" s="33" t="s">
        <v>88</v>
      </c>
      <c r="H84" s="23">
        <f t="shared" si="20"/>
        <v>74</v>
      </c>
      <c r="I84" s="35">
        <f t="shared" si="22"/>
        <v>0</v>
      </c>
      <c r="J84" s="36"/>
      <c r="K84" s="36"/>
      <c r="L84" s="36"/>
      <c r="M84" s="36"/>
    </row>
    <row r="85" spans="1:13" ht="29.25" customHeight="1">
      <c r="A85" s="48">
        <v>4</v>
      </c>
      <c r="B85" s="31">
        <v>2</v>
      </c>
      <c r="C85" s="51"/>
      <c r="D85" s="49"/>
      <c r="E85" s="49"/>
      <c r="F85" s="49"/>
      <c r="G85" s="33" t="s">
        <v>75</v>
      </c>
      <c r="H85" s="34">
        <f t="shared" si="20"/>
        <v>75</v>
      </c>
      <c r="I85" s="35">
        <f t="shared" si="22"/>
        <v>0</v>
      </c>
      <c r="J85" s="36"/>
      <c r="K85" s="36"/>
      <c r="L85" s="36"/>
      <c r="M85" s="36"/>
    </row>
    <row r="86" spans="1:13" ht="30.75" customHeight="1">
      <c r="A86" s="48">
        <v>4</v>
      </c>
      <c r="B86" s="32">
        <v>3</v>
      </c>
      <c r="C86" s="32"/>
      <c r="D86" s="32"/>
      <c r="E86" s="32"/>
      <c r="F86" s="32"/>
      <c r="G86" s="33" t="s">
        <v>87</v>
      </c>
      <c r="H86" s="34">
        <f t="shared" si="20"/>
        <v>76</v>
      </c>
      <c r="I86" s="35">
        <f t="shared" si="22"/>
        <v>0</v>
      </c>
      <c r="J86" s="36"/>
      <c r="K86" s="36"/>
      <c r="L86" s="36"/>
      <c r="M86" s="36"/>
    </row>
    <row r="87" spans="1:13" ht="27.75" customHeight="1">
      <c r="A87" s="45">
        <v>4</v>
      </c>
      <c r="B87" s="38">
        <v>3</v>
      </c>
      <c r="C87" s="38">
        <v>1</v>
      </c>
      <c r="D87" s="38"/>
      <c r="E87" s="38"/>
      <c r="F87" s="38"/>
      <c r="G87" s="22" t="s">
        <v>76</v>
      </c>
      <c r="H87" s="23">
        <f t="shared" si="20"/>
        <v>77</v>
      </c>
      <c r="I87" s="35">
        <f t="shared" si="22"/>
        <v>0</v>
      </c>
      <c r="J87" s="36"/>
      <c r="K87" s="36"/>
      <c r="L87" s="36"/>
      <c r="M87" s="36"/>
    </row>
    <row r="88" spans="1:13" ht="12" customHeight="1">
      <c r="A88" s="45">
        <v>4</v>
      </c>
      <c r="B88" s="38">
        <v>3</v>
      </c>
      <c r="C88" s="38">
        <v>1</v>
      </c>
      <c r="D88" s="38">
        <v>4</v>
      </c>
      <c r="E88" s="38">
        <v>1</v>
      </c>
      <c r="F88" s="38"/>
      <c r="G88" s="22" t="s">
        <v>74</v>
      </c>
      <c r="H88" s="23">
        <f t="shared" si="20"/>
        <v>78</v>
      </c>
      <c r="I88" s="35">
        <f t="shared" si="22"/>
        <v>0</v>
      </c>
      <c r="J88" s="36"/>
      <c r="K88" s="36"/>
      <c r="L88" s="36"/>
      <c r="M88" s="36"/>
    </row>
    <row r="89" spans="1:13" ht="12" customHeight="1">
      <c r="A89" s="20">
        <v>4</v>
      </c>
      <c r="B89" s="21">
        <v>3</v>
      </c>
      <c r="C89" s="21">
        <v>1</v>
      </c>
      <c r="D89" s="21">
        <v>4</v>
      </c>
      <c r="E89" s="21">
        <v>1</v>
      </c>
      <c r="F89" s="21">
        <v>1</v>
      </c>
      <c r="G89" s="22" t="s">
        <v>65</v>
      </c>
      <c r="H89" s="23">
        <f t="shared" si="20"/>
        <v>79</v>
      </c>
      <c r="I89" s="35">
        <f t="shared" si="22"/>
        <v>0</v>
      </c>
      <c r="J89" s="36"/>
      <c r="K89" s="36"/>
      <c r="L89" s="36"/>
      <c r="M89" s="36"/>
    </row>
    <row r="90" spans="1:13" ht="12" customHeight="1">
      <c r="A90" s="20">
        <v>4</v>
      </c>
      <c r="B90" s="21">
        <v>3</v>
      </c>
      <c r="C90" s="21">
        <v>1</v>
      </c>
      <c r="D90" s="21">
        <v>4</v>
      </c>
      <c r="E90" s="21">
        <v>1</v>
      </c>
      <c r="F90" s="21">
        <v>2</v>
      </c>
      <c r="G90" s="22" t="s">
        <v>66</v>
      </c>
      <c r="H90" s="23">
        <f t="shared" si="20"/>
        <v>80</v>
      </c>
      <c r="I90" s="35">
        <f t="shared" si="22"/>
        <v>0</v>
      </c>
      <c r="J90" s="36"/>
      <c r="K90" s="36"/>
      <c r="L90" s="36"/>
      <c r="M90" s="36"/>
    </row>
    <row r="91" spans="1:13" ht="27.75" customHeight="1">
      <c r="A91" s="20">
        <v>4</v>
      </c>
      <c r="B91" s="21">
        <v>3</v>
      </c>
      <c r="C91" s="21">
        <v>2</v>
      </c>
      <c r="D91" s="21"/>
      <c r="E91" s="21"/>
      <c r="F91" s="21"/>
      <c r="G91" s="22" t="s">
        <v>77</v>
      </c>
      <c r="H91" s="23">
        <f t="shared" si="20"/>
        <v>81</v>
      </c>
      <c r="I91" s="35">
        <f t="shared" si="22"/>
        <v>0</v>
      </c>
      <c r="J91" s="36"/>
      <c r="K91" s="36"/>
      <c r="L91" s="36"/>
      <c r="M91" s="36"/>
    </row>
    <row r="92" spans="1:13" ht="12" customHeight="1">
      <c r="A92" s="45">
        <v>4</v>
      </c>
      <c r="B92" s="38">
        <v>3</v>
      </c>
      <c r="C92" s="38">
        <v>2</v>
      </c>
      <c r="D92" s="38">
        <v>4</v>
      </c>
      <c r="E92" s="38">
        <v>1</v>
      </c>
      <c r="F92" s="38"/>
      <c r="G92" s="22" t="s">
        <v>74</v>
      </c>
      <c r="H92" s="23">
        <f t="shared" si="20"/>
        <v>82</v>
      </c>
      <c r="I92" s="35">
        <f t="shared" si="22"/>
        <v>0</v>
      </c>
      <c r="J92" s="36"/>
      <c r="K92" s="36"/>
      <c r="L92" s="36"/>
      <c r="M92" s="36"/>
    </row>
    <row r="93" spans="1:13" ht="12" customHeight="1">
      <c r="A93" s="20">
        <v>4</v>
      </c>
      <c r="B93" s="21">
        <v>3</v>
      </c>
      <c r="C93" s="21">
        <v>2</v>
      </c>
      <c r="D93" s="21">
        <v>4</v>
      </c>
      <c r="E93" s="21">
        <v>1</v>
      </c>
      <c r="F93" s="21">
        <v>1</v>
      </c>
      <c r="G93" s="22" t="s">
        <v>65</v>
      </c>
      <c r="H93" s="23">
        <f t="shared" si="20"/>
        <v>83</v>
      </c>
      <c r="I93" s="35">
        <f t="shared" si="22"/>
        <v>0</v>
      </c>
      <c r="J93" s="36"/>
      <c r="K93" s="36"/>
      <c r="L93" s="36"/>
      <c r="M93" s="36"/>
    </row>
    <row r="94" spans="1:13" ht="12" customHeight="1">
      <c r="A94" s="20">
        <v>4</v>
      </c>
      <c r="B94" s="21">
        <v>3</v>
      </c>
      <c r="C94" s="21">
        <v>2</v>
      </c>
      <c r="D94" s="21">
        <v>4</v>
      </c>
      <c r="E94" s="21">
        <v>1</v>
      </c>
      <c r="F94" s="21">
        <v>2</v>
      </c>
      <c r="G94" s="22" t="s">
        <v>66</v>
      </c>
      <c r="H94" s="23">
        <f t="shared" si="20"/>
        <v>84</v>
      </c>
      <c r="I94" s="24">
        <f t="shared" si="22"/>
        <v>4593573.03</v>
      </c>
      <c r="J94" s="25">
        <v>4540471.03</v>
      </c>
      <c r="K94" s="25">
        <v>36840.300000000003</v>
      </c>
      <c r="L94" s="25">
        <v>6452</v>
      </c>
      <c r="M94" s="25">
        <v>9809.7000000000007</v>
      </c>
    </row>
    <row r="95" spans="1:13" ht="18" hidden="1" customHeight="1" thickBot="1">
      <c r="A95" s="13"/>
      <c r="B95" s="14"/>
      <c r="C95" s="14"/>
      <c r="D95" s="14"/>
      <c r="E95" s="14"/>
      <c r="F95" s="15"/>
      <c r="G95" s="16" t="s">
        <v>89</v>
      </c>
      <c r="H95" s="14"/>
      <c r="I95" s="17">
        <f>SUM(I83+I94)</f>
        <v>56675955.670000002</v>
      </c>
      <c r="J95" s="18">
        <f t="shared" ref="J95:M95" si="24">SUM(J83+J94)</f>
        <v>15701728.699999999</v>
      </c>
      <c r="K95" s="18">
        <f t="shared" si="24"/>
        <v>15589687.32</v>
      </c>
      <c r="L95" s="18">
        <f t="shared" si="24"/>
        <v>10647396.949999999</v>
      </c>
      <c r="M95" s="19">
        <f t="shared" si="24"/>
        <v>14737142.699999999</v>
      </c>
    </row>
    <row r="96" spans="1:13">
      <c r="I96" s="4"/>
      <c r="J96" s="4"/>
      <c r="K96" s="4"/>
      <c r="L96" s="4"/>
      <c r="M96" s="4"/>
    </row>
  </sheetData>
  <mergeCells count="10">
    <mergeCell ref="L2:M2"/>
    <mergeCell ref="A5:M5"/>
    <mergeCell ref="A9:F10"/>
    <mergeCell ref="G9:G10"/>
    <mergeCell ref="H9:H10"/>
    <mergeCell ref="I9:I10"/>
    <mergeCell ref="A7:G7"/>
    <mergeCell ref="A8:G8"/>
    <mergeCell ref="J9:M9"/>
    <mergeCell ref="L4:M4"/>
  </mergeCells>
  <pageMargins left="0.70866141732283472" right="0.39370078740157483" top="0.39370078740157483" bottom="0.39370078740157483" header="0" footer="0.31496062992125984"/>
  <pageSetup paperSize="9" scale="9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SB-1-pajamos</vt:lpstr>
      <vt:lpstr>'SB-1-pajamos'!Print_Area</vt:lpstr>
      <vt:lpstr>'SB-1-pajamos'!Print_Titles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Egidija Grigaitienė</cp:lastModifiedBy>
  <cp:lastPrinted>2024-03-01T07:14:06Z</cp:lastPrinted>
  <dcterms:created xsi:type="dcterms:W3CDTF">1999-06-02T08:52:48Z</dcterms:created>
  <dcterms:modified xsi:type="dcterms:W3CDTF">2024-03-01T07:14:13Z</dcterms:modified>
</cp:coreProperties>
</file>