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C:\Users\imaksvytiene\Desktop\Seniuniju_MVP_2024_Rengimas\Seniuniju_ Ataskaitos__MVP_uz_2023_ m._2024_03\"/>
    </mc:Choice>
  </mc:AlternateContent>
  <xr:revisionPtr revIDLastSave="0" documentId="13_ncr:1_{7DC60B2B-6115-4F5D-B363-00D9820FF0BF}" xr6:coauthVersionLast="47" xr6:coauthVersionMax="47" xr10:uidLastSave="{00000000-0000-0000-0000-000000000000}"/>
  <bookViews>
    <workbookView xWindow="30090" yWindow="570" windowWidth="26670" windowHeight="15435" tabRatio="756" xr2:uid="{00000000-000D-0000-FFFF-FFFF00000000}"/>
  </bookViews>
  <sheets>
    <sheet name="2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80" i="20" l="1"/>
  <c r="Y80" i="20"/>
  <c r="X80" i="20"/>
  <c r="W80" i="20"/>
  <c r="V80" i="20"/>
  <c r="U80" i="20"/>
  <c r="T80" i="20"/>
  <c r="S80" i="20"/>
  <c r="R79" i="20"/>
  <c r="R78" i="20"/>
  <c r="R77" i="20"/>
  <c r="R76" i="20"/>
  <c r="R75" i="20"/>
  <c r="Z73" i="20"/>
  <c r="Y73" i="20"/>
  <c r="X73" i="20"/>
  <c r="W73" i="20"/>
  <c r="V73" i="20"/>
  <c r="U73" i="20"/>
  <c r="T73" i="20"/>
  <c r="S73" i="20"/>
  <c r="R72" i="20"/>
  <c r="Z69" i="20"/>
  <c r="Z81" i="20" s="1"/>
  <c r="Z82" i="20" s="1"/>
  <c r="Y69" i="20"/>
  <c r="Y81" i="20" s="1"/>
  <c r="Y82" i="20" s="1"/>
  <c r="X69" i="20"/>
  <c r="X81" i="20" s="1"/>
  <c r="X82" i="20" s="1"/>
  <c r="W69" i="20"/>
  <c r="W81" i="20" s="1"/>
  <c r="W82" i="20" s="1"/>
  <c r="V69" i="20"/>
  <c r="U69" i="20"/>
  <c r="T69" i="20"/>
  <c r="S69" i="20"/>
  <c r="R68" i="20"/>
  <c r="R69" i="20" s="1"/>
  <c r="X63" i="20"/>
  <c r="X64" i="20" s="1"/>
  <c r="Z62" i="20"/>
  <c r="Z63" i="20" s="1"/>
  <c r="Z64" i="20" s="1"/>
  <c r="Y62" i="20"/>
  <c r="Y63" i="20" s="1"/>
  <c r="Y64" i="20" s="1"/>
  <c r="X62" i="20"/>
  <c r="W62" i="20"/>
  <c r="W63" i="20" s="1"/>
  <c r="W64" i="20" s="1"/>
  <c r="V62" i="20"/>
  <c r="V63" i="20" s="1"/>
  <c r="V64" i="20" s="1"/>
  <c r="U62" i="20"/>
  <c r="U63" i="20" s="1"/>
  <c r="U64" i="20" s="1"/>
  <c r="T62" i="20"/>
  <c r="T63" i="20" s="1"/>
  <c r="T64" i="20" s="1"/>
  <c r="S62" i="20"/>
  <c r="S63" i="20" s="1"/>
  <c r="S64" i="20" s="1"/>
  <c r="R61" i="20"/>
  <c r="R62" i="20" s="1"/>
  <c r="R63" i="20" s="1"/>
  <c r="R64" i="20" s="1"/>
  <c r="Z55" i="20"/>
  <c r="Z56" i="20" s="1"/>
  <c r="Z57" i="20" s="1"/>
  <c r="Y55" i="20"/>
  <c r="Y56" i="20" s="1"/>
  <c r="Y57" i="20" s="1"/>
  <c r="X55" i="20"/>
  <c r="X56" i="20" s="1"/>
  <c r="X57" i="20" s="1"/>
  <c r="W55" i="20"/>
  <c r="W56" i="20" s="1"/>
  <c r="W57" i="20" s="1"/>
  <c r="V55" i="20"/>
  <c r="V56" i="20" s="1"/>
  <c r="V57" i="20" s="1"/>
  <c r="U55" i="20"/>
  <c r="U56" i="20" s="1"/>
  <c r="U57" i="20" s="1"/>
  <c r="T55" i="20"/>
  <c r="T56" i="20" s="1"/>
  <c r="T57" i="20" s="1"/>
  <c r="S55" i="20"/>
  <c r="S56" i="20" s="1"/>
  <c r="S57" i="20" s="1"/>
  <c r="R53" i="20"/>
  <c r="R52" i="20"/>
  <c r="R51" i="20"/>
  <c r="R50" i="20"/>
  <c r="R49" i="20"/>
  <c r="R48" i="20"/>
  <c r="R47" i="20"/>
  <c r="R46" i="20"/>
  <c r="R45" i="20"/>
  <c r="R44" i="20"/>
  <c r="Z38" i="20"/>
  <c r="Z39" i="20" s="1"/>
  <c r="Z40" i="20" s="1"/>
  <c r="Y38" i="20"/>
  <c r="Y39" i="20" s="1"/>
  <c r="Y40" i="20" s="1"/>
  <c r="X38" i="20"/>
  <c r="X39" i="20" s="1"/>
  <c r="X40" i="20" s="1"/>
  <c r="W38" i="20"/>
  <c r="W39" i="20" s="1"/>
  <c r="W40" i="20" s="1"/>
  <c r="V38" i="20"/>
  <c r="V39" i="20" s="1"/>
  <c r="V40" i="20" s="1"/>
  <c r="U38" i="20"/>
  <c r="U39" i="20" s="1"/>
  <c r="U40" i="20" s="1"/>
  <c r="T38" i="20"/>
  <c r="T39" i="20" s="1"/>
  <c r="T40" i="20" s="1"/>
  <c r="S38" i="20"/>
  <c r="S39" i="20" s="1"/>
  <c r="S40" i="20" s="1"/>
  <c r="R37" i="20"/>
  <c r="R38" i="20" s="1"/>
  <c r="R39" i="20" s="1"/>
  <c r="R40" i="20" s="1"/>
  <c r="Z31" i="20"/>
  <c r="Z32" i="20" s="1"/>
  <c r="Y31" i="20"/>
  <c r="Y32" i="20" s="1"/>
  <c r="X31" i="20"/>
  <c r="X32" i="20" s="1"/>
  <c r="W31" i="20"/>
  <c r="W32" i="20" s="1"/>
  <c r="V31" i="20"/>
  <c r="V32" i="20" s="1"/>
  <c r="U31" i="20"/>
  <c r="U32" i="20" s="1"/>
  <c r="T31" i="20"/>
  <c r="T32" i="20" s="1"/>
  <c r="S31" i="20"/>
  <c r="S32" i="20" s="1"/>
  <c r="R30" i="20"/>
  <c r="R29" i="20"/>
  <c r="R28" i="20"/>
  <c r="Z25" i="20"/>
  <c r="Z24" i="20"/>
  <c r="Y24" i="20"/>
  <c r="Y25" i="20" s="1"/>
  <c r="X24" i="20"/>
  <c r="X25" i="20" s="1"/>
  <c r="W24" i="20"/>
  <c r="W25" i="20" s="1"/>
  <c r="V24" i="20"/>
  <c r="V25" i="20" s="1"/>
  <c r="U24" i="20"/>
  <c r="U25" i="20" s="1"/>
  <c r="T24" i="20"/>
  <c r="T25" i="20" s="1"/>
  <c r="S24" i="20"/>
  <c r="S25" i="20" s="1"/>
  <c r="R22" i="20"/>
  <c r="R24" i="20" s="1"/>
  <c r="R25" i="20" s="1"/>
  <c r="Z16" i="20"/>
  <c r="Z18" i="20" s="1"/>
  <c r="Y16" i="20"/>
  <c r="Y18" i="20" s="1"/>
  <c r="X16" i="20"/>
  <c r="X18" i="20" s="1"/>
  <c r="W16" i="20"/>
  <c r="W17" i="20" s="1"/>
  <c r="V16" i="20"/>
  <c r="V18" i="20" s="1"/>
  <c r="U16" i="20"/>
  <c r="U17" i="20" s="1"/>
  <c r="T16" i="20"/>
  <c r="T18" i="20" s="1"/>
  <c r="S16" i="20"/>
  <c r="S18" i="20" s="1"/>
  <c r="R15" i="20"/>
  <c r="R16" i="20" s="1"/>
  <c r="R18" i="20" s="1"/>
  <c r="I76" i="20"/>
  <c r="I77" i="20"/>
  <c r="I78" i="20"/>
  <c r="I79" i="20"/>
  <c r="I75" i="20"/>
  <c r="R80" i="20" l="1"/>
  <c r="T81" i="20"/>
  <c r="T82" i="20" s="1"/>
  <c r="W33" i="20"/>
  <c r="R81" i="20"/>
  <c r="R82" i="20" s="1"/>
  <c r="R31" i="20"/>
  <c r="R32" i="20" s="1"/>
  <c r="R33" i="20" s="1"/>
  <c r="U33" i="20"/>
  <c r="V17" i="20"/>
  <c r="Y33" i="20"/>
  <c r="Y83" i="20" s="1"/>
  <c r="R55" i="20"/>
  <c r="R56" i="20" s="1"/>
  <c r="R57" i="20" s="1"/>
  <c r="S81" i="20"/>
  <c r="S82" i="20" s="1"/>
  <c r="U18" i="20"/>
  <c r="S33" i="20"/>
  <c r="U81" i="20"/>
  <c r="U82" i="20" s="1"/>
  <c r="Z33" i="20"/>
  <c r="Z83" i="20" s="1"/>
  <c r="V81" i="20"/>
  <c r="V82" i="20" s="1"/>
  <c r="V83" i="20" s="1"/>
  <c r="Y17" i="20"/>
  <c r="X33" i="20"/>
  <c r="X83" i="20" s="1"/>
  <c r="T33" i="20"/>
  <c r="T83" i="20" s="1"/>
  <c r="V33" i="20"/>
  <c r="X17" i="20"/>
  <c r="W18" i="20"/>
  <c r="W83" i="20" s="1"/>
  <c r="R17" i="20"/>
  <c r="Z17" i="20"/>
  <c r="S17" i="20"/>
  <c r="T17" i="20"/>
  <c r="Q73" i="20"/>
  <c r="P73" i="20"/>
  <c r="O73" i="20"/>
  <c r="N73" i="20"/>
  <c r="M73" i="20"/>
  <c r="L73" i="20"/>
  <c r="K73" i="20"/>
  <c r="J73" i="20"/>
  <c r="I72" i="20"/>
  <c r="R83" i="20" l="1"/>
  <c r="U83" i="20"/>
  <c r="S83" i="20"/>
  <c r="I45" i="20"/>
  <c r="I46" i="20"/>
  <c r="I47" i="20"/>
  <c r="I48" i="20"/>
  <c r="I49" i="20"/>
  <c r="I50" i="20"/>
  <c r="I51" i="20"/>
  <c r="I52" i="20"/>
  <c r="I53" i="20"/>
  <c r="I44" i="20"/>
  <c r="I30" i="20" l="1"/>
  <c r="J31" i="20"/>
  <c r="K31" i="20"/>
  <c r="L31" i="20"/>
  <c r="M31" i="20"/>
  <c r="N31" i="20"/>
  <c r="O31" i="20"/>
  <c r="P31" i="20"/>
  <c r="Q31" i="20"/>
  <c r="I29" i="20"/>
  <c r="I28" i="20"/>
  <c r="J24" i="20"/>
  <c r="K24" i="20"/>
  <c r="L24" i="20"/>
  <c r="M24" i="20"/>
  <c r="N24" i="20"/>
  <c r="O24" i="20"/>
  <c r="P24" i="20"/>
  <c r="Q24" i="20"/>
  <c r="I31" i="20" l="1"/>
  <c r="I68" i="20"/>
  <c r="I69" i="20" s="1"/>
  <c r="J69" i="20"/>
  <c r="J62" i="20"/>
  <c r="J63" i="20" s="1"/>
  <c r="J64" i="20" s="1"/>
  <c r="K32" i="20"/>
  <c r="K25" i="20"/>
  <c r="L62" i="20"/>
  <c r="L63" i="20" s="1"/>
  <c r="L64" i="20" s="1"/>
  <c r="I61" i="20"/>
  <c r="I62" i="20" s="1"/>
  <c r="I63" i="20" s="1"/>
  <c r="I64" i="20" s="1"/>
  <c r="I32" i="20"/>
  <c r="J80" i="20"/>
  <c r="K80" i="20"/>
  <c r="L80" i="20"/>
  <c r="M80" i="20"/>
  <c r="N80" i="20"/>
  <c r="O80" i="20"/>
  <c r="P80" i="20"/>
  <c r="Q80" i="20"/>
  <c r="I80" i="20"/>
  <c r="Q69" i="20"/>
  <c r="P69" i="20"/>
  <c r="O69" i="20"/>
  <c r="N69" i="20"/>
  <c r="N81" i="20" s="1"/>
  <c r="N82" i="20" s="1"/>
  <c r="M69" i="20"/>
  <c r="L69" i="20"/>
  <c r="L81" i="20" s="1"/>
  <c r="L82" i="20" s="1"/>
  <c r="K69" i="20"/>
  <c r="J16" i="20"/>
  <c r="J18" i="20" s="1"/>
  <c r="J32" i="20"/>
  <c r="J25" i="20"/>
  <c r="J38" i="20"/>
  <c r="J39" i="20" s="1"/>
  <c r="J40" i="20" s="1"/>
  <c r="K16" i="20"/>
  <c r="K17" i="20" s="1"/>
  <c r="K38" i="20"/>
  <c r="K39" i="20" s="1"/>
  <c r="K40" i="20" s="1"/>
  <c r="K62" i="20"/>
  <c r="K63" i="20" s="1"/>
  <c r="K64" i="20" s="1"/>
  <c r="L16" i="20"/>
  <c r="L18" i="20" s="1"/>
  <c r="L32" i="20"/>
  <c r="L25" i="20"/>
  <c r="L38" i="20"/>
  <c r="L39" i="20" s="1"/>
  <c r="L40" i="20" s="1"/>
  <c r="M16" i="20"/>
  <c r="M18" i="20" s="1"/>
  <c r="M32" i="20"/>
  <c r="M25" i="20"/>
  <c r="M38" i="20"/>
  <c r="M39" i="20" s="1"/>
  <c r="M40" i="20" s="1"/>
  <c r="M62" i="20"/>
  <c r="M63" i="20" s="1"/>
  <c r="M64" i="20" s="1"/>
  <c r="N16" i="20"/>
  <c r="N18" i="20" s="1"/>
  <c r="N32" i="20"/>
  <c r="N25" i="20"/>
  <c r="N38" i="20"/>
  <c r="N39" i="20" s="1"/>
  <c r="N40" i="20" s="1"/>
  <c r="N62" i="20"/>
  <c r="N63" i="20" s="1"/>
  <c r="N64" i="20" s="1"/>
  <c r="O16" i="20"/>
  <c r="O18" i="20" s="1"/>
  <c r="O32" i="20"/>
  <c r="O25" i="20"/>
  <c r="O38" i="20"/>
  <c r="O39" i="20" s="1"/>
  <c r="O40" i="20" s="1"/>
  <c r="O62" i="20"/>
  <c r="O63" i="20" s="1"/>
  <c r="O64" i="20" s="1"/>
  <c r="P16" i="20"/>
  <c r="P17" i="20" s="1"/>
  <c r="P32" i="20"/>
  <c r="P25" i="20"/>
  <c r="P38" i="20"/>
  <c r="P39" i="20" s="1"/>
  <c r="P40" i="20" s="1"/>
  <c r="P62" i="20"/>
  <c r="P63" i="20" s="1"/>
  <c r="P64" i="20" s="1"/>
  <c r="Q16" i="20"/>
  <c r="Q17" i="20" s="1"/>
  <c r="Q32" i="20"/>
  <c r="Q25" i="20"/>
  <c r="Q38" i="20"/>
  <c r="Q39" i="20" s="1"/>
  <c r="Q40" i="20" s="1"/>
  <c r="Q62" i="20"/>
  <c r="Q63" i="20" s="1"/>
  <c r="Q64" i="20" s="1"/>
  <c r="I15" i="20"/>
  <c r="I16" i="20" s="1"/>
  <c r="I22" i="20"/>
  <c r="I24" i="20" s="1"/>
  <c r="I37" i="20"/>
  <c r="I38" i="20" s="1"/>
  <c r="I39" i="20" s="1"/>
  <c r="I40" i="20" s="1"/>
  <c r="I55" i="20"/>
  <c r="I56" i="20" s="1"/>
  <c r="I57" i="20" s="1"/>
  <c r="J55" i="20"/>
  <c r="J56" i="20" s="1"/>
  <c r="J57" i="20" s="1"/>
  <c r="K55" i="20"/>
  <c r="K56" i="20" s="1"/>
  <c r="K57" i="20" s="1"/>
  <c r="L55" i="20"/>
  <c r="L56" i="20" s="1"/>
  <c r="L57" i="20" s="1"/>
  <c r="M55" i="20"/>
  <c r="M56" i="20" s="1"/>
  <c r="M57" i="20" s="1"/>
  <c r="N55" i="20"/>
  <c r="N56" i="20" s="1"/>
  <c r="N57" i="20" s="1"/>
  <c r="O55" i="20"/>
  <c r="O56" i="20" s="1"/>
  <c r="O57" i="20" s="1"/>
  <c r="P55" i="20"/>
  <c r="P56" i="20" s="1"/>
  <c r="P57" i="20" s="1"/>
  <c r="Q55" i="20"/>
  <c r="Q56" i="20" s="1"/>
  <c r="Q57" i="20" s="1"/>
  <c r="I28" i="19"/>
  <c r="M28" i="19"/>
  <c r="I29" i="19"/>
  <c r="J29" i="19"/>
  <c r="N29" i="19"/>
  <c r="N32" i="19" s="1"/>
  <c r="M29" i="19"/>
  <c r="I30" i="19"/>
  <c r="M30" i="19"/>
  <c r="I31" i="19"/>
  <c r="J31" i="19"/>
  <c r="N31" i="19"/>
  <c r="K32" i="19"/>
  <c r="L32" i="19"/>
  <c r="O32" i="19"/>
  <c r="P32" i="19"/>
  <c r="I34" i="19"/>
  <c r="J34" i="19"/>
  <c r="J35" i="19" s="1"/>
  <c r="J36" i="19" s="1"/>
  <c r="I35" i="19"/>
  <c r="L35" i="19"/>
  <c r="L36" i="19" s="1"/>
  <c r="M35" i="19"/>
  <c r="N35" i="19"/>
  <c r="N36" i="19" s="1"/>
  <c r="P35" i="19"/>
  <c r="P36" i="19" s="1"/>
  <c r="K36" i="19"/>
  <c r="O36" i="19"/>
  <c r="I38" i="19"/>
  <c r="M38" i="19"/>
  <c r="M39" i="19" s="1"/>
  <c r="J39" i="19"/>
  <c r="L39" i="19"/>
  <c r="L42" i="19" s="1"/>
  <c r="N39" i="19"/>
  <c r="N42" i="19" s="1"/>
  <c r="P39" i="19"/>
  <c r="P42" i="19" s="1"/>
  <c r="I40" i="19"/>
  <c r="M40" i="19"/>
  <c r="M41" i="19" s="1"/>
  <c r="J41" i="19"/>
  <c r="J42" i="19" s="1"/>
  <c r="L41" i="19"/>
  <c r="N41" i="19"/>
  <c r="P41" i="19"/>
  <c r="K42" i="19"/>
  <c r="O42" i="19"/>
  <c r="O142" i="19" s="1"/>
  <c r="M44" i="19"/>
  <c r="J141" i="19"/>
  <c r="K141" i="19"/>
  <c r="K142" i="19" s="1"/>
  <c r="L141" i="19"/>
  <c r="L142" i="19" s="1"/>
  <c r="N141" i="19"/>
  <c r="O141" i="19"/>
  <c r="P141" i="19"/>
  <c r="M141" i="19" s="1"/>
  <c r="M31" i="19"/>
  <c r="P18" i="20"/>
  <c r="I41" i="19" l="1"/>
  <c r="I39" i="19"/>
  <c r="J32" i="19"/>
  <c r="J142" i="19" s="1"/>
  <c r="I142" i="19" s="1"/>
  <c r="M32" i="19"/>
  <c r="I42" i="19"/>
  <c r="M36" i="19"/>
  <c r="N142" i="19"/>
  <c r="Q33" i="20"/>
  <c r="M33" i="20"/>
  <c r="L33" i="20"/>
  <c r="L83" i="20" s="1"/>
  <c r="J81" i="20"/>
  <c r="J82" i="20" s="1"/>
  <c r="P81" i="20"/>
  <c r="P82" i="20" s="1"/>
  <c r="P33" i="20"/>
  <c r="K33" i="20"/>
  <c r="O33" i="20"/>
  <c r="N33" i="20"/>
  <c r="N83" i="20" s="1"/>
  <c r="J33" i="20"/>
  <c r="I36" i="19"/>
  <c r="M42" i="19"/>
  <c r="P142" i="19"/>
  <c r="I141" i="19"/>
  <c r="J17" i="20"/>
  <c r="O17" i="20"/>
  <c r="K18" i="20"/>
  <c r="K81" i="20"/>
  <c r="K82" i="20" s="1"/>
  <c r="O81" i="20"/>
  <c r="O82" i="20" s="1"/>
  <c r="M81" i="20"/>
  <c r="M82" i="20" s="1"/>
  <c r="Q81" i="20"/>
  <c r="Q82" i="20" s="1"/>
  <c r="Q18" i="20"/>
  <c r="L17" i="20"/>
  <c r="I25" i="20"/>
  <c r="I33" i="20" s="1"/>
  <c r="I81" i="20"/>
  <c r="I82" i="20" s="1"/>
  <c r="I17" i="20"/>
  <c r="I18" i="20"/>
  <c r="N17" i="20"/>
  <c r="M17" i="20"/>
  <c r="P83" i="20" l="1"/>
  <c r="M83" i="20"/>
  <c r="J83" i="20"/>
  <c r="I32" i="19"/>
  <c r="M142" i="19"/>
  <c r="K83" i="20"/>
  <c r="O83" i="20"/>
  <c r="Q83" i="20"/>
  <c r="I83" i="20"/>
</calcChain>
</file>

<file path=xl/sharedStrings.xml><?xml version="1.0" encoding="utf-8"?>
<sst xmlns="http://schemas.openxmlformats.org/spreadsheetml/2006/main" count="820" uniqueCount="264">
  <si>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</si>
  <si>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</si>
  <si>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</si>
  <si>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</si>
  <si>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</si>
  <si>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</si>
  <si>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</si>
  <si>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</si>
  <si>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</si>
  <si>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</si>
  <si>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</si>
  <si>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</si>
  <si>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</si>
  <si>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</si>
  <si>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</si>
  <si>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</si>
  <si>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</si>
  <si>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</si>
  <si>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</si>
  <si>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</si>
  <si>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</si>
  <si>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</si>
  <si>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</si>
  <si>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</si>
  <si>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</si>
  <si>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</si>
  <si>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</si>
  <si>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</si>
  <si>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</si>
  <si>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</si>
  <si>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</si>
  <si>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</si>
  <si>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</si>
  <si>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</si>
  <si>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</si>
  <si>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</si>
  <si>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</si>
  <si>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</si>
  <si>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</si>
  <si>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</si>
  <si>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</si>
  <si>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</si>
  <si>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</si>
  <si>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</si>
  <si>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</si>
  <si>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</si>
  <si>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</si>
  <si>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</si>
  <si>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</si>
  <si>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</si>
  <si>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</si>
  <si>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</si>
  <si>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</si>
  <si>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</si>
  <si>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</si>
  <si>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</si>
  <si>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</si>
  <si>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</si>
  <si>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</si>
  <si>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</si>
  <si>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</si>
  <si>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</si>
  <si>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</si>
  <si>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</si>
  <si>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</si>
  <si>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</si>
  <si>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</si>
  <si>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</si>
  <si>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</si>
  <si>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</si>
  <si>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</si>
  <si>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</si>
  <si>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</si>
  <si>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</si>
  <si>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</si>
  <si>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</si>
  <si>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</si>
  <si>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</si>
  <si>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</si>
  <si>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</si>
  <si>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</si>
  <si>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</si>
  <si>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</si>
  <si>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</si>
  <si>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</si>
  <si>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</si>
  <si>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</si>
  <si>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</si>
  <si>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</si>
  <si>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</si>
  <si>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</si>
  <si>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</si>
  <si>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</si>
  <si>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</si>
  <si>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</si>
  <si>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</si>
  <si>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</si>
  <si>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</si>
  <si>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</si>
  <si>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</si>
  <si>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</si>
  <si>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</si>
  <si>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</si>
  <si>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</si>
  <si>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</si>
  <si>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</si>
  <si>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</si>
  <si>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</si>
  <si>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</si>
  <si>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</si>
  <si>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</si>
  <si>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</si>
  <si>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</si>
  <si>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</si>
  <si>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</si>
  <si>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</si>
  <si>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</si>
  <si>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</si>
  <si>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</si>
  <si>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</si>
  <si>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</si>
  <si>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</si>
  <si>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</si>
  <si>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</si>
  <si>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</si>
  <si>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</si>
  <si>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</si>
  <si>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</si>
  <si>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</si>
  <si>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</si>
  <si>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</si>
  <si>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</si>
  <si>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</si>
  <si>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</si>
  <si>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</si>
  <si>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</si>
  <si>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</si>
  <si>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</si>
  <si>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</si>
  <si>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SP</t>
  </si>
  <si>
    <t>ES</t>
  </si>
  <si>
    <t>VB</t>
  </si>
  <si>
    <t>KT</t>
  </si>
  <si>
    <t>Finansavimo lėšos</t>
  </si>
  <si>
    <t>VIP</t>
  </si>
  <si>
    <t>Lekėčių seniūnija</t>
  </si>
  <si>
    <t>km</t>
  </si>
  <si>
    <t>vnt</t>
  </si>
  <si>
    <t>ha</t>
  </si>
  <si>
    <t>1.</t>
  </si>
  <si>
    <t>2.</t>
  </si>
  <si>
    <t>3.</t>
  </si>
  <si>
    <t>4.</t>
  </si>
  <si>
    <t>5.</t>
  </si>
  <si>
    <t>6.</t>
  </si>
  <si>
    <t>Išduotų pažymų skaičius</t>
  </si>
  <si>
    <t>Išduotų leidimų skaičius</t>
  </si>
  <si>
    <t>Veikla: Iš dalies suremontuoti socialinius ir savivaldybei priklausančius būstus</t>
  </si>
  <si>
    <t>Prižiūrimų seniūnijoje gatvės šviestuvų skaičius</t>
  </si>
  <si>
    <t>Veikla: Įdarbinti seniūnijos gyventojus per užimtumo didinimo programą</t>
  </si>
  <si>
    <t>Tvarkomų veikiančių ir neveikiančių kapinių plotas ha</t>
  </si>
  <si>
    <t>Veikla: Negyvenamųjų patalpų administravimas seniūnijoje</t>
  </si>
  <si>
    <t>Administruojamų patalpų skaičius</t>
  </si>
  <si>
    <t>Papildomas (-i) požymis (-iai)</t>
  </si>
  <si>
    <t>TP</t>
  </si>
  <si>
    <t>T</t>
  </si>
  <si>
    <t xml:space="preserve"> Tikslas. Šiuolaikiškos susisiekimo sistemos plėtra.</t>
  </si>
  <si>
    <t>proc.</t>
  </si>
  <si>
    <t>Uždavinys. Modernizuoti ir plėtoti savivaldybės vietinės reikšmės kelius, gatves ir kitas susisiekimo komunikacijas</t>
  </si>
  <si>
    <t>Modernizuotų ir įrengtų vietinės reikšmės kelių ir gatvių  ilgis</t>
  </si>
  <si>
    <t xml:space="preserve">Tikslas. Socialinių paslaugų aprėpties didinimas.       </t>
  </si>
  <si>
    <t>Naujai gavusių socialines paslaugas asmenų skaičius</t>
  </si>
  <si>
    <t>25,00</t>
  </si>
  <si>
    <t>Uždavinys. Finansinės pagalbos rajono gyventojams teikimas ir didinimas.</t>
  </si>
  <si>
    <t>Parengtų priemonių skaičius</t>
  </si>
  <si>
    <t>Uždavinys. Šakių rajono socialinio būsto fondo plėtra</t>
  </si>
  <si>
    <t>Socialinio būsto fondo plėtros programų skaičius</t>
  </si>
  <si>
    <t>Tikslas. Švietimo kokybės gerinimas.</t>
  </si>
  <si>
    <t>Visuomenės pasitenkinimas teikiamomis švietimo paslaugomis</t>
  </si>
  <si>
    <t>Uždavinys. Kompleksiškai modernizuoti, renovuoti švietimo įstaigų mokymo (si) ir ugdymo (si) aplinką ir materialinę bazę (vaikų ir jaunimo ugdymo organizavimas)</t>
  </si>
  <si>
    <t xml:space="preserve">Tikslas. Darnaus išteklių naudojimo skatinimas.  </t>
  </si>
  <si>
    <t>Aplinkos apsaugos institucijų viešųjų paslaugų vartotojų patenkinimo indeksas</t>
  </si>
  <si>
    <t>Uždavinys. Kompleksiškai plėtoti ir puoselėti rekreacines teritorijas, želdynus bei kitas viešąsias erdves, pritaikant jas gyventojų bei verslo poreikiams</t>
  </si>
  <si>
    <t>Tikslas.Gyventojų užimtumo didinimas.</t>
  </si>
  <si>
    <t>Užimtumo programoje įdarbintų asmenų skaičius</t>
  </si>
  <si>
    <t>Uždavinys.Organizuoti užimtumo didinimo programą</t>
  </si>
  <si>
    <t>Įdarbintų asmenų skaičius</t>
  </si>
  <si>
    <t>Tikslas. Efektyvaus viešojo valdymo sistemos sukūrimas.</t>
  </si>
  <si>
    <t>Įdiegtų  išmaniųjų sistemų aprėptis</t>
  </si>
  <si>
    <t>Parengtų administracinės naštos priemonių planų skaičius</t>
  </si>
  <si>
    <t>Išduotų rekomendacijų gauti leidimui skaičius</t>
  </si>
  <si>
    <t>Švietimo įstaigų skaičius</t>
  </si>
  <si>
    <t>Lėšos biudžetiniams  2023 metams, tūkst. Eur</t>
  </si>
  <si>
    <t>SB(PĮ; KTP)</t>
  </si>
  <si>
    <t>SB(VBD)</t>
  </si>
  <si>
    <t>Poveikio/Rezultato/Veiklos efektyvumo rodiklio</t>
  </si>
  <si>
    <t>Savivaldybės administracijos Lekėčių seniūnijos 2023 metų veiklos planas</t>
  </si>
  <si>
    <t>Veikla: Prižiūrėti vietinės reikšmės kelius seniūnijoje: seniūnijos kelių greideriavimas, žvyravimas, duobių asfaltavimas, sniego valymas</t>
  </si>
  <si>
    <t>Prižiūrėtų kelių ir gatvių ilgis seniūnijoje kilometrais</t>
  </si>
  <si>
    <t>Veikla: Vienkartinių pašalpų mokėjimas seniūnijos gyventojams</t>
  </si>
  <si>
    <t>Išmokėtų pašalpų seniūnijos seniūno skyrimu skaičius</t>
  </si>
  <si>
    <t>SB (P)</t>
  </si>
  <si>
    <t>Veikla: Įsigyti darbo priemones visuomenei naudingai veiklai atlikti</t>
  </si>
  <si>
    <t>SB (L)</t>
  </si>
  <si>
    <t>Suremontuotų socialinės paskirties patalpų, skaičius</t>
  </si>
  <si>
    <t>vnt.</t>
  </si>
  <si>
    <t>2</t>
  </si>
  <si>
    <t>Veikla: Pavežėti mokinius seniūnijos autobusu</t>
  </si>
  <si>
    <t>Mokinių, pervežamų seniūnijos autobusu, skaičius</t>
  </si>
  <si>
    <t>Veikla: Prižiūrėti Lekėčių seniūnijoje viešojo naudojimo teritorijas: kapinių, želdinių, gatvių, pakelių, šaligatvių valymą ir priežiūrą, gatvių ir kitų viešų vietų apšvietimą, viešųjų tualetų priežiūros paslaugų teikimą</t>
  </si>
  <si>
    <t>Prižiūrėta viešojo naudojimo teritorija ha</t>
  </si>
  <si>
    <t>Surinktų ir išvežtų atliekų kiekis, tonomis</t>
  </si>
  <si>
    <t>t</t>
  </si>
  <si>
    <t>SB, SB(ĮP), SB (VBD)</t>
  </si>
  <si>
    <t>Uždavinys. Užtikrinti efektyvų savivaldybės funkcijų vykdymą.</t>
  </si>
  <si>
    <t>Veikla: Savivaldybės administracijos Lekėčių seniūnijos darbuotojų darbo funkcijų vykdymo užtikrinimas</t>
  </si>
  <si>
    <t>Seniūnijos darbuotojų, kėlusių kvalifikaciją skaičius</t>
  </si>
  <si>
    <t>Uždavinys. Vykdyti administracinės naštos mažinimą.</t>
  </si>
  <si>
    <t>Valstybės tarnautojų, dirbančių pagal darbo sutartis kvalifikacijos kėlimas (žmonių skaičius)</t>
  </si>
  <si>
    <t>Greičiau, nei nustatyta teisės aktuose, išduotų DVS priemonėmis leidimų ir pažymų dalis nuo išduotų minėtų dokumentų skaičiaus DVS, proc.</t>
  </si>
  <si>
    <t>Priemonė: Mažinant administracinę naštą, licencijas, leidimus ir pažymas išduoti per trumpesnį laiką, nelaukiant, kol sueis teisės aktuose nustatytas terminas (SVP 07.01.07.05)</t>
  </si>
  <si>
    <t>Priemonė: Administarcinės naštos mažinimo priemonės.</t>
  </si>
  <si>
    <t>Veikla: Gyvenamosios vietos deklaravimo funkcijos vykdymas</t>
  </si>
  <si>
    <t>Veikla: Laidojimo leidimai</t>
  </si>
  <si>
    <t>Veikla: Pažymos juridiniams faktams patvirtinti ir susirašinėjimo su kitomis institucijomis</t>
  </si>
  <si>
    <t>Notarinių veiksmų skaičius</t>
  </si>
  <si>
    <t>Veikla: Rekomendacijos gauti leidimui dėl saugotinų medžių ir krūmų kirtimo, persodinimo ar kitokio pašalinimo, genėjimo darbų atlikimui</t>
  </si>
  <si>
    <t xml:space="preserve">Veikla: Notariniai veiksmai  </t>
  </si>
  <si>
    <t>Papildomo požymio sutrumpinimai: T-Tęstinės veiklos uždavinys; TP - Tęstinė priemonė.</t>
  </si>
  <si>
    <t>Papildomi lėšų sutrumpinimai: (P) - lėšų  planas; (L) - lėšų likutis.</t>
  </si>
  <si>
    <r>
      <t>Finansavimo šaltinių sutrumpinimai:</t>
    </r>
    <r>
      <rPr>
        <sz val="10"/>
        <rFont val="Times New Roman"/>
        <family val="1"/>
        <charset val="186"/>
      </rPr>
      <t xml:space="preserve"> SB - Savivaldybės biudžeto lėšos; SB(PĮ;KTP) - Pajamų įmokos ir kitos  pajamos; SB(AA) - Savivaldybės aplinkos apsaugos rėmimo specialiosios programos lėšos; SB(VBD)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</si>
  <si>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Rezultato rodiklis</t>
    </r>
    <r>
      <rPr>
        <sz val="10"/>
        <rFont val="Times New Roman"/>
        <family val="1"/>
        <charset val="186"/>
      </rPr>
      <t xml:space="preserve"> – kiekybiškai ir (arba0 kokybiškai išreiškiamas dydis, kuriuo matuojama įgyvendinantpažangos ar tęstinės veiklos priemones ar projektus sukurtų projektų nauda tikslinei grupei, institucijai, sektoriaus ar teritorijos plėtrai ar pan., panaudojimo mastasir (arba) kokybės pagerėjimas. Poveikio rodiklis - kiekybiškai ir (arba) kokybiškai išreiškiamas dydis matuoti esamos būklės pokyčiui, kurio siekiama įgyvendinant valstybės vystymosi kryptį, strateginį ir (arba) veiklos tikslą ir pažangos ir (arba) tęstinės veiklos uždavinį. Veiklos efektyvumo rodiklis - kiekybiškai išreiškiamas dydis, kuriuo matuojamasstrateginio valdymo sistemos dalyvio atliekamų funkcijų efektyvumas.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</si>
  <si>
    <t>Papildomam lėšų sutrumpinimui: SB(P) - savivaldybės lėšų plans; SB(L) -savivaldybės lėšų likutis.</t>
  </si>
  <si>
    <t>Pritaikytų viešųjų erdvių skaičius</t>
  </si>
  <si>
    <t>135</t>
  </si>
  <si>
    <t>70</t>
  </si>
  <si>
    <t>Veikla: Išduoti per trumpesnį laiką nei nustatyta teisės aktuose leidimus, pažymas.</t>
  </si>
  <si>
    <t>3</t>
  </si>
  <si>
    <t>Priemonė. Vietinės reikšmės kelių priežiūra, žiemos tarnyba Lekėčių seniūnijoje  (SVP 12.03.01.08)</t>
  </si>
  <si>
    <t>Priemonė: Socialinės paskirties patalpų remontas Lekėčių seniūnijoje (SVP 13.02.09.09)</t>
  </si>
  <si>
    <t>Priemonė: Mokinius vežančių Lekėčių seniūnijos autobusų išlaikymo programa (SVP 01.01.01.25)</t>
  </si>
  <si>
    <t>Priemonė: Aplinkotvarkos darbai Lekėčių seniūnijoje (SVP 12.01.02.10)</t>
  </si>
  <si>
    <t>Priemonė: Įgyvendinti užimtumo didinimo programą seniūnijoje (SVP 13.06.01.09)</t>
  </si>
  <si>
    <t>Priemonė: Užtikrinti savivaldybės administracijos Lekėčių seniūnijos darbo funkcionalumą (SVP 07.01.01.11)</t>
  </si>
  <si>
    <t>Įdarbintų, per užimtumo didinimo programą, asmenų skaičius</t>
  </si>
  <si>
    <t>Priemonė: Užtikrinti finansinės pagalbos teikimą Lekėčių seniūnijos gyventojams (išmokos mokėjimams ir kt.) (SVP 13.02.06.37)</t>
  </si>
  <si>
    <t>Vietinės reikšmės kelių ir gatvių su asfalto danga dalis</t>
  </si>
  <si>
    <t>Panaudotos lėšos biudžetiniais 2023-ais metais, tūkst. Eur</t>
  </si>
  <si>
    <t>Faktinė reikšmė</t>
  </si>
  <si>
    <t>Nukrypimų nuo plano priežastys ir tolesni veiksmai, komentarai</t>
  </si>
  <si>
    <t>ŠAKIŲ RAJONO SAVIVALDYBĖS ADMINISTRACIJOS
    LEKĖČIŲ SENIŪNIJOS 
2023 METŲ VEIKLOS PLANO ATASKAITA</t>
  </si>
  <si>
    <t>PATVIRTINTA           
Šakių rajono savivaldybės
administracijos direktoriaus
2024 m.                           d. įsakymu Nr. AT-</t>
  </si>
  <si>
    <t>0</t>
  </si>
  <si>
    <t>125</t>
  </si>
  <si>
    <t>Paskirtos mažesnės pašalpos pagal poreikį</t>
  </si>
  <si>
    <t>4</t>
  </si>
  <si>
    <t>Sumažėjo poreikis</t>
  </si>
  <si>
    <t>Padidėjo poreikis</t>
  </si>
  <si>
    <t>151</t>
  </si>
  <si>
    <t>Kreipėsi 81 gyventojas daugiau dėl pažymų išdavimo kuro kompensacijai gauti</t>
  </si>
  <si>
    <t>Modernizuotas gatvių apšvietimas. Įrengti 48 pamatai šviestuvų atramoms. Įsigytos šviestuvų atramos ir instaliacinės medžiagos.</t>
  </si>
  <si>
    <t>Surinktas didesnis atliekų kiekis, kadangi padidėjo poreikis</t>
  </si>
  <si>
    <t>Už surinktas lėšas atliktas išorinis administruojamų patatų remontas, būtinas ir reikalingas namo stogo remontas, būsto remonto darbai buvo nukelti sekantiems metams</t>
  </si>
  <si>
    <t>Sumažėjo poreikis,  nes mokiniai lanko kitas mokyklas,  mokinius į mokyklą vežioja tėvai.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</si>
</sst>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_€_-;\-* #,##0.00\ _€_-;_-* &quot;-&quot;??\ _€_-;_-@_-"/>
    <numFmt numFmtId="165" formatCode="0.0"/>
    <numFmt numFmtId="166" formatCode="0.000"/>
    <numFmt numFmtId="167" formatCode="#,##0.0;[Red]#,##0.0"/>
    <numFmt numFmtId="168" formatCode="#,##0.000"/>
    <numFmt numFmtId="169" formatCode="_-* #,##0.00000\ _€_-;\-* #,##0.00000\ _€_-;_-* &quot;-&quot;??\ _€_-;_-@_-"/>
    <numFmt numFmtId="170" formatCode="0.0000"/>
    <numFmt numFmtId="171" formatCode="0.00000"/>
  </numFmts>
  <fonts count="43" x14ac:knownFonts="1">
    <font>
      <sz val="10"/>
      <name val="Arial"/>
      <charset val="186"/>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sz val="8"/>
      <name val="Arial"/>
      <family val="2"/>
      <charset val="186"/>
    </font>
    <font>
      <i/>
      <sz val="10"/>
      <name val="Times New Roman"/>
      <family val="1"/>
      <charset val="186"/>
    </font>
    <font>
      <b/>
      <sz val="10"/>
      <color indexed="44"/>
      <name val="Times New Roman"/>
      <family val="1"/>
      <charset val="186"/>
    </font>
    <font>
      <b/>
      <sz val="10"/>
      <color indexed="42"/>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1"/>
      <name val="Times New Roman"/>
      <family val="1"/>
      <charset val="186"/>
    </font>
    <font>
      <sz val="10"/>
      <color theme="1"/>
      <name val="Arial"/>
      <family val="2"/>
      <charset val="186"/>
    </font>
    <font>
      <sz val="12"/>
      <color theme="1"/>
      <name val="Times New Roman"/>
      <family val="1"/>
      <charset val="186"/>
    </font>
    <font>
      <sz val="8"/>
      <color theme="1"/>
      <name val="Times New Roman"/>
      <family val="1"/>
      <charset val="186"/>
    </font>
    <font>
      <sz val="10"/>
      <name val="Arial"/>
      <family val="2"/>
    </font>
    <font>
      <b/>
      <sz val="10"/>
      <color rgb="FFFF0000"/>
      <name val="Times New Roman"/>
      <family val="1"/>
      <charset val="186"/>
    </font>
    <font>
      <i/>
      <sz val="10"/>
      <name val="Arial"/>
      <family val="2"/>
      <charset val="186"/>
    </font>
    <font>
      <i/>
      <sz val="10"/>
      <color theme="1"/>
      <name val="Times New Roman"/>
      <family val="1"/>
      <charset val="186"/>
    </font>
    <font>
      <sz val="10"/>
      <color rgb="FFFF0000"/>
      <name val="Times New Roman"/>
      <family val="1"/>
      <charset val="186"/>
    </font>
    <font>
      <sz val="12"/>
      <color rgb="FFFF0000"/>
      <name val="Times New Roman"/>
      <family val="1"/>
      <charset val="186"/>
    </font>
    <font>
      <b/>
      <sz val="12"/>
      <name val="Times New Roman"/>
      <family val="1"/>
    </font>
    <font>
      <sz val="11"/>
      <name val="Times New Roman"/>
      <family val="1"/>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8">
    <xf numFmtId="0" fontId="0" fillId="0" borderId="0"/>
    <xf numFmtId="0" fontId="29" fillId="0" borderId="0"/>
    <xf numFmtId="0" fontId="14" fillId="0" borderId="0"/>
    <xf numFmtId="0" fontId="13" fillId="0" borderId="0"/>
    <xf numFmtId="0" fontId="28" fillId="0" borderId="0"/>
    <xf numFmtId="164" fontId="35" fillId="0" borderId="0" applyFont="0" applyFill="0" applyBorder="0" applyAlignment="0" applyProtection="0"/>
    <xf numFmtId="0" fontId="13" fillId="0" borderId="0"/>
    <xf numFmtId="0" fontId="1" fillId="0" borderId="0"/>
  </cellStyleXfs>
  <cellXfs count="646">
    <xf numFmtId="0" fontId="0" fillId="0" borderId="0" xfId="0"/>
    <xf numFmtId="0" fontId="12" fillId="0" borderId="0" xfId="0" applyFont="1" applyAlignment="1">
      <alignment vertical="top"/>
    </xf>
    <xf numFmtId="0" fontId="10" fillId="0" borderId="0" xfId="0" applyFont="1" applyAlignment="1">
      <alignment vertical="top"/>
    </xf>
    <xf numFmtId="0" fontId="9" fillId="0" borderId="0" xfId="0" applyFont="1" applyAlignment="1">
      <alignment vertical="top"/>
    </xf>
    <xf numFmtId="0" fontId="10" fillId="0" borderId="0" xfId="1" applyFont="1" applyAlignment="1">
      <alignment vertical="top"/>
    </xf>
    <xf numFmtId="0" fontId="9" fillId="0" borderId="0" xfId="1" applyFont="1" applyAlignment="1">
      <alignment vertical="top"/>
    </xf>
    <xf numFmtId="0" fontId="12" fillId="0" borderId="1" xfId="1" applyFont="1" applyBorder="1" applyAlignment="1">
      <alignment horizontal="center" vertical="center" textRotation="90" wrapText="1"/>
    </xf>
    <xf numFmtId="49" fontId="6" fillId="2" borderId="2"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4" fillId="0" borderId="4" xfId="1" applyFont="1" applyBorder="1" applyAlignment="1">
      <alignment vertical="top" wrapText="1"/>
    </xf>
    <xf numFmtId="49" fontId="6" fillId="3" borderId="5"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7" fillId="0" borderId="7" xfId="1" applyNumberFormat="1" applyFont="1" applyBorder="1" applyAlignment="1">
      <alignment horizontal="center" vertical="top"/>
    </xf>
    <xf numFmtId="0" fontId="14" fillId="0" borderId="8" xfId="1" applyFont="1" applyBorder="1" applyAlignment="1">
      <alignment horizontal="center" vertical="top"/>
    </xf>
    <xf numFmtId="49" fontId="7" fillId="0" borderId="9" xfId="1" applyNumberFormat="1" applyFont="1" applyBorder="1" applyAlignment="1">
      <alignment horizontal="center" vertical="top"/>
    </xf>
    <xf numFmtId="0" fontId="14" fillId="0" borderId="10" xfId="1" applyFont="1" applyBorder="1" applyAlignment="1">
      <alignment horizontal="center" vertical="top" wrapText="1"/>
    </xf>
    <xf numFmtId="165" fontId="6" fillId="4" borderId="3" xfId="1" applyNumberFormat="1" applyFont="1" applyFill="1" applyBorder="1" applyAlignment="1">
      <alignment horizontal="center" vertical="top"/>
    </xf>
    <xf numFmtId="165" fontId="3" fillId="0" borderId="5" xfId="1" applyNumberFormat="1" applyFont="1" applyBorder="1" applyAlignment="1">
      <alignment horizontal="center" vertical="top"/>
    </xf>
    <xf numFmtId="165" fontId="6" fillId="4" borderId="11" xfId="1" applyNumberFormat="1" applyFont="1" applyFill="1" applyBorder="1" applyAlignment="1">
      <alignment horizontal="center" vertical="top"/>
    </xf>
    <xf numFmtId="0" fontId="6" fillId="4" borderId="12" xfId="1" applyFont="1" applyFill="1" applyBorder="1" applyAlignment="1">
      <alignment horizontal="right" vertical="top" wrapText="1"/>
    </xf>
    <xf numFmtId="165" fontId="3" fillId="0" borderId="13" xfId="1" applyNumberFormat="1" applyFont="1" applyBorder="1" applyAlignment="1">
      <alignment horizontal="center" vertical="top"/>
    </xf>
    <xf numFmtId="165" fontId="3" fillId="0" borderId="14" xfId="1" applyNumberFormat="1" applyFont="1" applyBorder="1" applyAlignment="1">
      <alignment horizontal="center" vertical="top"/>
    </xf>
    <xf numFmtId="165" fontId="7" fillId="0" borderId="15" xfId="1" applyNumberFormat="1" applyFont="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vertical="top"/>
    </xf>
    <xf numFmtId="0" fontId="17" fillId="0" borderId="10" xfId="1" applyFont="1" applyBorder="1" applyAlignment="1">
      <alignment horizontal="center" vertical="top"/>
    </xf>
    <xf numFmtId="165" fontId="6" fillId="4" borderId="17" xfId="1" applyNumberFormat="1" applyFont="1" applyFill="1" applyBorder="1" applyAlignment="1">
      <alignment horizontal="center" vertical="top"/>
    </xf>
    <xf numFmtId="165" fontId="6" fillId="4" borderId="18" xfId="1" applyNumberFormat="1" applyFont="1" applyFill="1" applyBorder="1" applyAlignment="1">
      <alignment horizontal="center" vertical="top"/>
    </xf>
    <xf numFmtId="165" fontId="6" fillId="4" borderId="6" xfId="1" applyNumberFormat="1" applyFont="1" applyFill="1" applyBorder="1" applyAlignment="1">
      <alignment horizontal="center" vertical="top"/>
    </xf>
    <xf numFmtId="0" fontId="6" fillId="4" borderId="10" xfId="1" applyFont="1" applyFill="1" applyBorder="1" applyAlignment="1">
      <alignment horizontal="right" vertical="top" wrapText="1"/>
    </xf>
    <xf numFmtId="165" fontId="6" fillId="4" borderId="19" xfId="1" applyNumberFormat="1" applyFont="1" applyFill="1" applyBorder="1" applyAlignment="1">
      <alignment horizontal="center" vertical="top"/>
    </xf>
    <xf numFmtId="165" fontId="6" fillId="4" borderId="20" xfId="1" applyNumberFormat="1" applyFont="1" applyFill="1" applyBorder="1" applyAlignment="1">
      <alignment horizontal="center" vertical="top"/>
    </xf>
    <xf numFmtId="0" fontId="7" fillId="0" borderId="21" xfId="1" applyFont="1" applyBorder="1" applyAlignment="1">
      <alignment horizontal="center" vertical="top" wrapText="1"/>
    </xf>
    <xf numFmtId="165" fontId="7" fillId="0" borderId="22" xfId="1" applyNumberFormat="1" applyFont="1" applyBorder="1" applyAlignment="1">
      <alignment horizontal="center" vertical="top"/>
    </xf>
    <xf numFmtId="165" fontId="7" fillId="0" borderId="23" xfId="1" applyNumberFormat="1" applyFont="1" applyBorder="1" applyAlignment="1">
      <alignment horizontal="center" vertical="top"/>
    </xf>
    <xf numFmtId="165" fontId="7" fillId="0" borderId="24" xfId="1" applyNumberFormat="1" applyFont="1" applyBorder="1" applyAlignment="1">
      <alignment horizontal="center" vertical="top"/>
    </xf>
    <xf numFmtId="0" fontId="6" fillId="4" borderId="25" xfId="1" applyFont="1" applyFill="1" applyBorder="1" applyAlignment="1">
      <alignment horizontal="right" vertical="top" wrapText="1"/>
    </xf>
    <xf numFmtId="165" fontId="7" fillId="4" borderId="26" xfId="1" applyNumberFormat="1" applyFont="1" applyFill="1" applyBorder="1" applyAlignment="1">
      <alignment horizontal="center" vertical="top"/>
    </xf>
    <xf numFmtId="49" fontId="11" fillId="0" borderId="27" xfId="1" applyNumberFormat="1" applyFont="1" applyBorder="1" applyAlignment="1">
      <alignment horizontal="center" vertical="top"/>
    </xf>
    <xf numFmtId="0" fontId="7" fillId="0" borderId="21" xfId="1" applyFont="1" applyBorder="1" applyAlignment="1">
      <alignment horizontal="center" vertical="top"/>
    </xf>
    <xf numFmtId="165" fontId="3" fillId="0" borderId="28" xfId="1" applyNumberFormat="1" applyFont="1" applyBorder="1" applyAlignment="1">
      <alignment horizontal="center" vertical="top"/>
    </xf>
    <xf numFmtId="49" fontId="11"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5" fontId="7" fillId="0" borderId="17" xfId="1" applyNumberFormat="1" applyFont="1" applyBorder="1" applyAlignment="1">
      <alignment horizontal="center" vertical="top"/>
    </xf>
    <xf numFmtId="165" fontId="7" fillId="0" borderId="26" xfId="1" applyNumberFormat="1" applyFont="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5" fontId="3" fillId="0" borderId="31" xfId="1" applyNumberFormat="1" applyFont="1" applyBorder="1" applyAlignment="1">
      <alignment horizontal="center" vertical="top"/>
    </xf>
    <xf numFmtId="165" fontId="3" fillId="0" borderId="18" xfId="1" applyNumberFormat="1" applyFont="1" applyBorder="1" applyAlignment="1">
      <alignment horizontal="center" vertical="top"/>
    </xf>
    <xf numFmtId="165" fontId="7" fillId="0" borderId="32" xfId="1" applyNumberFormat="1" applyFont="1" applyBorder="1" applyAlignment="1">
      <alignment horizontal="center" vertical="top"/>
    </xf>
    <xf numFmtId="165" fontId="7" fillId="0" borderId="33" xfId="1" applyNumberFormat="1" applyFont="1" applyBorder="1" applyAlignment="1">
      <alignment horizontal="center" vertical="top"/>
    </xf>
    <xf numFmtId="165" fontId="7" fillId="5" borderId="14" xfId="1" applyNumberFormat="1" applyFont="1" applyFill="1" applyBorder="1" applyAlignment="1">
      <alignment horizontal="center" vertical="top"/>
    </xf>
    <xf numFmtId="165" fontId="7" fillId="5" borderId="23" xfId="1" applyNumberFormat="1" applyFont="1" applyFill="1" applyBorder="1" applyAlignment="1">
      <alignment horizontal="center" vertical="top"/>
    </xf>
    <xf numFmtId="165" fontId="7" fillId="5" borderId="17" xfId="1" applyNumberFormat="1" applyFont="1" applyFill="1" applyBorder="1" applyAlignment="1">
      <alignment horizontal="center" vertical="top"/>
    </xf>
    <xf numFmtId="165" fontId="9" fillId="5" borderId="23" xfId="1" applyNumberFormat="1" applyFont="1" applyFill="1" applyBorder="1" applyAlignment="1">
      <alignment horizontal="center" vertical="top"/>
    </xf>
    <xf numFmtId="165" fontId="9" fillId="5" borderId="28" xfId="1" applyNumberFormat="1" applyFont="1" applyFill="1" applyBorder="1" applyAlignment="1">
      <alignment horizontal="center" vertical="top"/>
    </xf>
    <xf numFmtId="49" fontId="7" fillId="0" borderId="0" xfId="1" applyNumberFormat="1" applyFont="1" applyAlignment="1">
      <alignment horizontal="center" vertical="top"/>
    </xf>
    <xf numFmtId="49" fontId="7" fillId="0" borderId="34" xfId="1" applyNumberFormat="1" applyFont="1" applyBorder="1" applyAlignment="1">
      <alignment horizontal="center" vertical="top"/>
    </xf>
    <xf numFmtId="165" fontId="6" fillId="4" borderId="12" xfId="1" applyNumberFormat="1" applyFont="1" applyFill="1" applyBorder="1" applyAlignment="1">
      <alignment horizontal="center" vertical="top"/>
    </xf>
    <xf numFmtId="165" fontId="9" fillId="0" borderId="22" xfId="1" applyNumberFormat="1" applyFont="1" applyBorder="1" applyAlignment="1">
      <alignment horizontal="center" vertical="top"/>
    </xf>
    <xf numFmtId="165" fontId="9" fillId="0" borderId="31" xfId="1" applyNumberFormat="1" applyFont="1" applyBorder="1" applyAlignment="1">
      <alignment horizontal="center" vertical="top"/>
    </xf>
    <xf numFmtId="0" fontId="15" fillId="4" borderId="25" xfId="0" applyFont="1" applyFill="1" applyBorder="1" applyAlignment="1">
      <alignment horizontal="center" vertical="top"/>
    </xf>
    <xf numFmtId="165" fontId="3" fillId="0" borderId="5" xfId="0" applyNumberFormat="1" applyFont="1" applyBorder="1" applyAlignment="1">
      <alignment horizontal="center" vertical="top" wrapText="1"/>
    </xf>
    <xf numFmtId="165" fontId="3" fillId="0" borderId="33" xfId="0" applyNumberFormat="1" applyFont="1" applyBorder="1" applyAlignment="1">
      <alignment horizontal="center" vertical="top" wrapText="1"/>
    </xf>
    <xf numFmtId="165" fontId="3" fillId="0" borderId="2" xfId="0" applyNumberFormat="1" applyFont="1" applyBorder="1" applyAlignment="1">
      <alignment horizontal="center" vertical="top" wrapText="1"/>
    </xf>
    <xf numFmtId="0" fontId="7" fillId="0" borderId="9" xfId="1" applyFont="1" applyBorder="1" applyAlignment="1">
      <alignment horizontal="center" vertical="top"/>
    </xf>
    <xf numFmtId="0" fontId="3" fillId="0" borderId="9" xfId="0" applyFont="1" applyBorder="1" applyAlignment="1">
      <alignment horizontal="center" vertical="top" wrapText="1"/>
    </xf>
    <xf numFmtId="49" fontId="11" fillId="3" borderId="11" xfId="0" applyNumberFormat="1" applyFont="1" applyFill="1" applyBorder="1" applyAlignment="1">
      <alignment horizontal="center" vertical="top"/>
    </xf>
    <xf numFmtId="49" fontId="11" fillId="2" borderId="35" xfId="0" applyNumberFormat="1" applyFont="1" applyFill="1" applyBorder="1" applyAlignment="1">
      <alignment horizontal="center" vertical="top"/>
    </xf>
    <xf numFmtId="165" fontId="11" fillId="2" borderId="35" xfId="0" applyNumberFormat="1" applyFont="1" applyFill="1" applyBorder="1" applyAlignment="1">
      <alignment horizontal="center" vertical="top"/>
    </xf>
    <xf numFmtId="165" fontId="11" fillId="2" borderId="36" xfId="0" applyNumberFormat="1" applyFont="1" applyFill="1" applyBorder="1" applyAlignment="1">
      <alignment horizontal="center" vertical="top"/>
    </xf>
    <xf numFmtId="165" fontId="11" fillId="2" borderId="11" xfId="0" applyNumberFormat="1" applyFont="1" applyFill="1" applyBorder="1" applyAlignment="1">
      <alignment horizontal="center" vertical="top"/>
    </xf>
    <xf numFmtId="165" fontId="11" fillId="2" borderId="6" xfId="0" applyNumberFormat="1" applyFont="1" applyFill="1" applyBorder="1" applyAlignment="1">
      <alignment horizontal="center" vertical="top"/>
    </xf>
    <xf numFmtId="165" fontId="11" fillId="2" borderId="19" xfId="0" applyNumberFormat="1" applyFont="1" applyFill="1" applyBorder="1" applyAlignment="1">
      <alignment horizontal="center" vertical="top"/>
    </xf>
    <xf numFmtId="49" fontId="11" fillId="6" borderId="11" xfId="0" applyNumberFormat="1" applyFont="1" applyFill="1" applyBorder="1" applyAlignment="1">
      <alignment horizontal="center" vertical="top"/>
    </xf>
    <xf numFmtId="0" fontId="3" fillId="0" borderId="37" xfId="0" applyFont="1" applyBorder="1" applyAlignment="1">
      <alignment horizontal="center" vertical="top"/>
    </xf>
    <xf numFmtId="0" fontId="15" fillId="4" borderId="38" xfId="0" applyFont="1" applyFill="1" applyBorder="1" applyAlignment="1">
      <alignment horizontal="center" vertical="top"/>
    </xf>
    <xf numFmtId="165" fontId="2" fillId="4" borderId="39" xfId="0" applyNumberFormat="1" applyFont="1" applyFill="1" applyBorder="1" applyAlignment="1">
      <alignment horizontal="center" vertical="top"/>
    </xf>
    <xf numFmtId="165" fontId="2" fillId="4" borderId="17" xfId="0" applyNumberFormat="1" applyFont="1" applyFill="1" applyBorder="1" applyAlignment="1">
      <alignment horizontal="center" vertical="top"/>
    </xf>
    <xf numFmtId="165" fontId="3" fillId="0" borderId="32" xfId="0" applyNumberFormat="1" applyFont="1" applyBorder="1" applyAlignment="1">
      <alignment horizontal="center" vertical="top" wrapText="1"/>
    </xf>
    <xf numFmtId="165" fontId="3" fillId="0" borderId="40" xfId="0" applyNumberFormat="1" applyFont="1" applyBorder="1" applyAlignment="1">
      <alignment horizontal="center" vertical="top" wrapText="1"/>
    </xf>
    <xf numFmtId="0" fontId="3" fillId="0" borderId="41" xfId="0" applyFont="1" applyBorder="1" applyAlignment="1">
      <alignment horizontal="center" vertical="top" wrapText="1"/>
    </xf>
    <xf numFmtId="165" fontId="3" fillId="0" borderId="42" xfId="0" applyNumberFormat="1" applyFont="1" applyBorder="1" applyAlignment="1">
      <alignment horizontal="center" vertical="center"/>
    </xf>
    <xf numFmtId="165" fontId="3" fillId="0" borderId="14" xfId="0" applyNumberFormat="1" applyFont="1" applyBorder="1" applyAlignment="1">
      <alignment horizontal="center" vertical="center"/>
    </xf>
    <xf numFmtId="165" fontId="2" fillId="4" borderId="39" xfId="0" applyNumberFormat="1" applyFont="1" applyFill="1" applyBorder="1" applyAlignment="1">
      <alignment horizontal="center" vertical="center"/>
    </xf>
    <xf numFmtId="165" fontId="2" fillId="4" borderId="17" xfId="0" applyNumberFormat="1" applyFont="1" applyFill="1" applyBorder="1" applyAlignment="1">
      <alignment horizontal="center" vertical="center"/>
    </xf>
    <xf numFmtId="0" fontId="3" fillId="0" borderId="43" xfId="0" applyFont="1" applyBorder="1" applyAlignment="1">
      <alignment horizontal="center" vertical="top"/>
    </xf>
    <xf numFmtId="165" fontId="3" fillId="0" borderId="44" xfId="0" applyNumberFormat="1" applyFont="1" applyBorder="1" applyAlignment="1">
      <alignment horizontal="center" vertical="center"/>
    </xf>
    <xf numFmtId="165" fontId="3" fillId="0" borderId="45" xfId="0" applyNumberFormat="1" applyFont="1" applyBorder="1" applyAlignment="1">
      <alignment horizontal="center" vertical="center"/>
    </xf>
    <xf numFmtId="0" fontId="3" fillId="0" borderId="0" xfId="0" applyFont="1" applyAlignment="1">
      <alignment vertical="top"/>
    </xf>
    <xf numFmtId="0" fontId="2" fillId="0" borderId="41" xfId="0" applyFont="1" applyBorder="1" applyAlignment="1">
      <alignment horizontal="center" vertical="top" wrapText="1"/>
    </xf>
    <xf numFmtId="0" fontId="15" fillId="5" borderId="43" xfId="0" applyFont="1" applyFill="1" applyBorder="1" applyAlignment="1">
      <alignment horizontal="center" vertical="top"/>
    </xf>
    <xf numFmtId="165" fontId="2" fillId="5" borderId="45" xfId="0" applyNumberFormat="1" applyFont="1" applyFill="1" applyBorder="1" applyAlignment="1">
      <alignment horizontal="center" vertical="top"/>
    </xf>
    <xf numFmtId="165" fontId="7" fillId="5" borderId="44" xfId="0" applyNumberFormat="1" applyFont="1" applyFill="1" applyBorder="1" applyAlignment="1">
      <alignment horizontal="center" vertical="top"/>
    </xf>
    <xf numFmtId="0" fontId="3" fillId="0" borderId="46" xfId="0" applyFont="1" applyBorder="1" applyAlignment="1">
      <alignment horizontal="center" vertical="top" wrapText="1"/>
    </xf>
    <xf numFmtId="165" fontId="3" fillId="0" borderId="44" xfId="0" applyNumberFormat="1" applyFont="1" applyBorder="1" applyAlignment="1">
      <alignment horizontal="center" vertical="top" wrapText="1"/>
    </xf>
    <xf numFmtId="165" fontId="3" fillId="0" borderId="45" xfId="0" applyNumberFormat="1" applyFont="1" applyBorder="1" applyAlignment="1">
      <alignment horizontal="center" vertical="top" wrapText="1"/>
    </xf>
    <xf numFmtId="165" fontId="2" fillId="0" borderId="45" xfId="0" applyNumberFormat="1" applyFont="1" applyBorder="1" applyAlignment="1">
      <alignment horizontal="center" vertical="top" wrapText="1"/>
    </xf>
    <xf numFmtId="0" fontId="15" fillId="4" borderId="9" xfId="0" applyFont="1" applyFill="1" applyBorder="1" applyAlignment="1">
      <alignment horizontal="center" vertical="top"/>
    </xf>
    <xf numFmtId="165" fontId="2" fillId="4" borderId="47" xfId="0" applyNumberFormat="1" applyFont="1" applyFill="1" applyBorder="1" applyAlignment="1">
      <alignment horizontal="center" vertical="top"/>
    </xf>
    <xf numFmtId="165" fontId="2" fillId="4" borderId="1" xfId="0" applyNumberFormat="1" applyFont="1" applyFill="1" applyBorder="1" applyAlignment="1">
      <alignment horizontal="center" vertical="top"/>
    </xf>
    <xf numFmtId="165" fontId="7" fillId="5" borderId="45" xfId="0" applyNumberFormat="1" applyFont="1" applyFill="1" applyBorder="1" applyAlignment="1">
      <alignment horizontal="center" vertical="top"/>
    </xf>
    <xf numFmtId="165" fontId="7" fillId="0" borderId="32" xfId="0" applyNumberFormat="1" applyFont="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5" fontId="2" fillId="4" borderId="18" xfId="0" applyNumberFormat="1" applyFont="1" applyFill="1" applyBorder="1" applyAlignment="1">
      <alignment horizontal="center" vertical="top"/>
    </xf>
    <xf numFmtId="165" fontId="2" fillId="4" borderId="49" xfId="0" applyNumberFormat="1" applyFont="1" applyFill="1" applyBorder="1" applyAlignment="1">
      <alignment horizontal="center" vertical="top"/>
    </xf>
    <xf numFmtId="165" fontId="2"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5" fontId="3" fillId="0" borderId="52" xfId="1" applyNumberFormat="1" applyFont="1" applyBorder="1" applyAlignment="1">
      <alignment horizontal="center" vertical="top"/>
    </xf>
    <xf numFmtId="165" fontId="3" fillId="0" borderId="53" xfId="1" applyNumberFormat="1" applyFont="1" applyBorder="1" applyAlignment="1">
      <alignment horizontal="center" vertical="top"/>
    </xf>
    <xf numFmtId="165" fontId="7" fillId="0" borderId="49" xfId="1" applyNumberFormat="1" applyFont="1" applyBorder="1" applyAlignment="1">
      <alignment horizontal="center" vertical="top"/>
    </xf>
    <xf numFmtId="165" fontId="7" fillId="0" borderId="2" xfId="1" applyNumberFormat="1" applyFont="1" applyBorder="1" applyAlignment="1">
      <alignment horizontal="center" vertical="top"/>
    </xf>
    <xf numFmtId="165" fontId="6" fillId="4" borderId="54" xfId="1" applyNumberFormat="1" applyFont="1" applyFill="1" applyBorder="1" applyAlignment="1">
      <alignment horizontal="center" vertical="top"/>
    </xf>
    <xf numFmtId="165" fontId="7" fillId="0" borderId="55" xfId="1" applyNumberFormat="1" applyFont="1" applyBorder="1" applyAlignment="1">
      <alignment horizontal="center" vertical="top"/>
    </xf>
    <xf numFmtId="165" fontId="7" fillId="4" borderId="49" xfId="1" applyNumberFormat="1" applyFont="1" applyFill="1" applyBorder="1" applyAlignment="1">
      <alignment horizontal="center" vertical="top"/>
    </xf>
    <xf numFmtId="165" fontId="3" fillId="0" borderId="52" xfId="0" applyNumberFormat="1" applyFont="1" applyBorder="1" applyAlignment="1">
      <alignment horizontal="center" vertical="center"/>
    </xf>
    <xf numFmtId="165" fontId="2" fillId="4" borderId="49" xfId="0" applyNumberFormat="1" applyFont="1" applyFill="1" applyBorder="1" applyAlignment="1">
      <alignment horizontal="center" vertical="center"/>
    </xf>
    <xf numFmtId="165" fontId="7" fillId="5" borderId="4" xfId="0" applyNumberFormat="1" applyFont="1" applyFill="1" applyBorder="1" applyAlignment="1">
      <alignment horizontal="center" vertical="top"/>
    </xf>
    <xf numFmtId="165" fontId="2" fillId="4" borderId="56" xfId="0" applyNumberFormat="1" applyFont="1" applyFill="1" applyBorder="1" applyAlignment="1">
      <alignment horizontal="center" vertical="top"/>
    </xf>
    <xf numFmtId="165" fontId="3" fillId="0" borderId="4" xfId="0" applyNumberFormat="1" applyFont="1" applyBorder="1" applyAlignment="1">
      <alignment horizontal="center" vertical="top" wrapText="1"/>
    </xf>
    <xf numFmtId="165" fontId="3" fillId="0" borderId="4" xfId="0" applyNumberFormat="1" applyFont="1" applyBorder="1" applyAlignment="1">
      <alignment horizontal="center" vertical="center"/>
    </xf>
    <xf numFmtId="167" fontId="3" fillId="0" borderId="13" xfId="0" applyNumberFormat="1" applyFont="1" applyBorder="1" applyAlignment="1">
      <alignment horizontal="center" vertical="center"/>
    </xf>
    <xf numFmtId="165" fontId="3" fillId="0" borderId="15" xfId="0" applyNumberFormat="1" applyFont="1" applyBorder="1" applyAlignment="1">
      <alignment horizontal="center" vertical="center"/>
    </xf>
    <xf numFmtId="165" fontId="2" fillId="4" borderId="18" xfId="0" applyNumberFormat="1" applyFont="1" applyFill="1" applyBorder="1" applyAlignment="1">
      <alignment horizontal="center" vertical="center"/>
    </xf>
    <xf numFmtId="165" fontId="2" fillId="4" borderId="26" xfId="0" applyNumberFormat="1" applyFont="1" applyFill="1" applyBorder="1" applyAlignment="1">
      <alignment horizontal="center" vertical="center"/>
    </xf>
    <xf numFmtId="165" fontId="3" fillId="0" borderId="13" xfId="0" applyNumberFormat="1" applyFont="1" applyBorder="1" applyAlignment="1">
      <alignment horizontal="center" vertical="center"/>
    </xf>
    <xf numFmtId="165" fontId="7" fillId="0" borderId="5" xfId="0" applyNumberFormat="1" applyFont="1" applyBorder="1" applyAlignment="1">
      <alignment horizontal="center" vertical="top" wrapText="1"/>
    </xf>
    <xf numFmtId="165" fontId="2" fillId="5" borderId="57" xfId="0" applyNumberFormat="1" applyFont="1" applyFill="1" applyBorder="1" applyAlignment="1">
      <alignment horizontal="center" vertical="top"/>
    </xf>
    <xf numFmtId="165" fontId="2" fillId="4" borderId="58" xfId="0" applyNumberFormat="1" applyFont="1" applyFill="1" applyBorder="1" applyAlignment="1">
      <alignment horizontal="center" vertical="top"/>
    </xf>
    <xf numFmtId="165" fontId="2" fillId="0" borderId="16" xfId="0" applyNumberFormat="1" applyFont="1" applyBorder="1" applyAlignment="1">
      <alignment horizontal="center" vertical="top" wrapText="1"/>
    </xf>
    <xf numFmtId="165" fontId="3" fillId="0" borderId="57" xfId="0" applyNumberFormat="1" applyFont="1" applyBorder="1" applyAlignment="1">
      <alignment horizontal="center" vertical="top" wrapText="1"/>
    </xf>
    <xf numFmtId="165" fontId="3" fillId="0" borderId="16" xfId="0" applyNumberFormat="1" applyFont="1" applyBorder="1" applyAlignment="1">
      <alignment horizontal="center" vertical="center"/>
    </xf>
    <xf numFmtId="165" fontId="3" fillId="0" borderId="57" xfId="0" applyNumberFormat="1" applyFont="1" applyBorder="1" applyAlignment="1">
      <alignment horizontal="center" vertical="center"/>
    </xf>
    <xf numFmtId="0" fontId="11"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1" fillId="6" borderId="35" xfId="0" applyNumberFormat="1" applyFont="1" applyFill="1" applyBorder="1" applyAlignment="1">
      <alignment horizontal="center" vertical="top"/>
    </xf>
    <xf numFmtId="165" fontId="11" fillId="6" borderId="6" xfId="0" applyNumberFormat="1" applyFont="1" applyFill="1" applyBorder="1" applyAlignment="1">
      <alignment horizontal="center" vertical="top"/>
    </xf>
    <xf numFmtId="165" fontId="11" fillId="6" borderId="19" xfId="0" applyNumberFormat="1" applyFont="1" applyFill="1" applyBorder="1" applyAlignment="1">
      <alignment horizontal="center" vertical="top"/>
    </xf>
    <xf numFmtId="165" fontId="7" fillId="5" borderId="16" xfId="0" applyNumberFormat="1" applyFont="1" applyFill="1" applyBorder="1" applyAlignment="1">
      <alignment horizontal="center" vertical="top"/>
    </xf>
    <xf numFmtId="0" fontId="9" fillId="6" borderId="59" xfId="0" applyFont="1" applyFill="1" applyBorder="1" applyAlignment="1">
      <alignment horizontal="left" vertical="top" wrapText="1"/>
    </xf>
    <xf numFmtId="0" fontId="13" fillId="6" borderId="59" xfId="0" applyFont="1" applyFill="1" applyBorder="1" applyAlignment="1">
      <alignment horizontal="left" vertical="top" wrapText="1"/>
    </xf>
    <xf numFmtId="0" fontId="7" fillId="0" borderId="41" xfId="0" applyFont="1" applyBorder="1" applyAlignment="1">
      <alignment horizontal="center" vertical="top" wrapText="1"/>
    </xf>
    <xf numFmtId="165" fontId="7" fillId="0" borderId="16" xfId="0" applyNumberFormat="1" applyFont="1" applyBorder="1" applyAlignment="1">
      <alignment horizontal="center" vertical="top" wrapText="1"/>
    </xf>
    <xf numFmtId="165" fontId="7" fillId="0" borderId="45" xfId="0" applyNumberFormat="1" applyFont="1" applyBorder="1" applyAlignment="1">
      <alignment horizontal="center" vertical="top" wrapText="1"/>
    </xf>
    <xf numFmtId="165" fontId="7" fillId="0" borderId="13" xfId="0" applyNumberFormat="1" applyFont="1" applyBorder="1" applyAlignment="1">
      <alignment horizontal="center" vertical="top" wrapText="1"/>
    </xf>
    <xf numFmtId="165" fontId="7" fillId="0" borderId="14" xfId="0" applyNumberFormat="1" applyFont="1" applyBorder="1" applyAlignment="1">
      <alignment horizontal="center" vertical="top" wrapText="1"/>
    </xf>
    <xf numFmtId="0" fontId="10" fillId="5" borderId="34" xfId="0" applyFont="1" applyFill="1" applyBorder="1" applyAlignment="1">
      <alignment horizontal="center" vertical="top"/>
    </xf>
    <xf numFmtId="49" fontId="11" fillId="3" borderId="28" xfId="0" applyNumberFormat="1" applyFont="1" applyFill="1" applyBorder="1" applyAlignment="1">
      <alignment horizontal="center" vertical="top" wrapText="1"/>
    </xf>
    <xf numFmtId="0" fontId="9" fillId="0" borderId="28" xfId="0" applyFont="1" applyBorder="1" applyAlignment="1">
      <alignment horizontal="center" vertical="center" wrapText="1"/>
    </xf>
    <xf numFmtId="166" fontId="11" fillId="6" borderId="28" xfId="0" applyNumberFormat="1" applyFont="1" applyFill="1" applyBorder="1" applyAlignment="1">
      <alignment horizontal="center" vertical="center" wrapText="1" shrinkToFit="1"/>
    </xf>
    <xf numFmtId="0" fontId="26" fillId="2" borderId="60" xfId="0" applyFont="1" applyFill="1" applyBorder="1" applyAlignment="1">
      <alignment horizontal="right" vertical="top" wrapText="1"/>
    </xf>
    <xf numFmtId="0" fontId="25" fillId="3" borderId="60" xfId="0" applyFont="1" applyFill="1" applyBorder="1" applyAlignment="1">
      <alignment horizontal="right" vertical="top" wrapText="1"/>
    </xf>
    <xf numFmtId="0" fontId="10" fillId="0" borderId="0" xfId="0" applyFont="1" applyAlignment="1">
      <alignment vertical="top" wrapText="1"/>
    </xf>
    <xf numFmtId="0" fontId="9" fillId="0" borderId="0" xfId="0" applyFont="1" applyAlignment="1">
      <alignment vertical="top" wrapText="1"/>
    </xf>
    <xf numFmtId="0" fontId="11" fillId="0" borderId="28" xfId="0" applyFont="1" applyBorder="1" applyAlignment="1">
      <alignment vertical="top" wrapText="1"/>
    </xf>
    <xf numFmtId="0" fontId="11" fillId="0" borderId="1" xfId="0" applyFont="1" applyBorder="1" applyAlignment="1">
      <alignment vertical="top" wrapText="1"/>
    </xf>
    <xf numFmtId="49" fontId="11" fillId="2" borderId="28" xfId="0" applyNumberFormat="1" applyFont="1" applyFill="1" applyBorder="1" applyAlignment="1">
      <alignment horizontal="center" vertical="top" wrapText="1"/>
    </xf>
    <xf numFmtId="0" fontId="11" fillId="0" borderId="1" xfId="0" applyFont="1" applyBorder="1" applyAlignment="1">
      <alignment horizontal="center" vertical="top" wrapText="1"/>
    </xf>
    <xf numFmtId="49" fontId="11" fillId="3" borderId="1" xfId="0" applyNumberFormat="1" applyFont="1" applyFill="1" applyBorder="1" applyAlignment="1">
      <alignment horizontal="center" vertical="top" wrapText="1"/>
    </xf>
    <xf numFmtId="0" fontId="11" fillId="0" borderId="28" xfId="0" applyFont="1" applyBorder="1" applyAlignment="1">
      <alignment horizontal="center" vertical="top" wrapText="1"/>
    </xf>
    <xf numFmtId="49" fontId="25" fillId="3" borderId="60" xfId="0" applyNumberFormat="1" applyFont="1" applyFill="1" applyBorder="1" applyAlignment="1">
      <alignment horizontal="center" vertical="top" wrapText="1"/>
    </xf>
    <xf numFmtId="49" fontId="11" fillId="2" borderId="1" xfId="0" applyNumberFormat="1" applyFont="1" applyFill="1" applyBorder="1" applyAlignment="1">
      <alignment horizontal="center" vertical="top" wrapText="1"/>
    </xf>
    <xf numFmtId="49" fontId="11" fillId="2" borderId="45" xfId="0" applyNumberFormat="1" applyFont="1" applyFill="1" applyBorder="1" applyAlignment="1">
      <alignment horizontal="center" vertical="top" wrapText="1"/>
    </xf>
    <xf numFmtId="49" fontId="11" fillId="2" borderId="28" xfId="0" applyNumberFormat="1" applyFont="1" applyFill="1" applyBorder="1" applyAlignment="1">
      <alignment horizontal="left" vertical="top" wrapText="1"/>
    </xf>
    <xf numFmtId="49" fontId="11" fillId="0" borderId="1" xfId="0" applyNumberFormat="1" applyFont="1" applyBorder="1" applyAlignment="1">
      <alignment vertical="top" wrapText="1"/>
    </xf>
    <xf numFmtId="49" fontId="11" fillId="0" borderId="28" xfId="0" applyNumberFormat="1" applyFont="1" applyBorder="1" applyAlignment="1">
      <alignment vertical="top" wrapText="1"/>
    </xf>
    <xf numFmtId="49" fontId="9" fillId="0" borderId="0" xfId="0" applyNumberFormat="1" applyFont="1" applyAlignment="1">
      <alignment horizontal="left" vertical="top" wrapText="1"/>
    </xf>
    <xf numFmtId="0" fontId="10" fillId="0" borderId="0" xfId="0" applyFont="1" applyAlignment="1">
      <alignment vertical="center" wrapText="1"/>
    </xf>
    <xf numFmtId="0" fontId="22" fillId="0" borderId="0" xfId="0" applyFont="1" applyAlignment="1">
      <alignment horizontal="left" vertical="center" wrapText="1"/>
    </xf>
    <xf numFmtId="0" fontId="9" fillId="0" borderId="0" xfId="0" applyFont="1" applyAlignment="1">
      <alignment vertical="center" wrapText="1"/>
    </xf>
    <xf numFmtId="0" fontId="11" fillId="0" borderId="60" xfId="0" applyFont="1" applyBorder="1" applyAlignment="1">
      <alignment vertical="center" wrapText="1"/>
    </xf>
    <xf numFmtId="49" fontId="9" fillId="7" borderId="1" xfId="0" applyNumberFormat="1" applyFont="1" applyFill="1" applyBorder="1" applyAlignment="1">
      <alignment vertical="center" wrapText="1"/>
    </xf>
    <xf numFmtId="166" fontId="11" fillId="0" borderId="28" xfId="0" applyNumberFormat="1" applyFont="1" applyBorder="1" applyAlignment="1">
      <alignment horizontal="center" vertical="center" wrapText="1"/>
    </xf>
    <xf numFmtId="166" fontId="9" fillId="0" borderId="28" xfId="0" applyNumberFormat="1" applyFont="1" applyBorder="1" applyAlignment="1">
      <alignment horizontal="center" vertical="center" wrapText="1"/>
    </xf>
    <xf numFmtId="0" fontId="9" fillId="0" borderId="28" xfId="0" applyFont="1" applyBorder="1" applyAlignment="1">
      <alignment vertical="center" wrapText="1"/>
    </xf>
    <xf numFmtId="166" fontId="11" fillId="4" borderId="28" xfId="0" applyNumberFormat="1" applyFont="1" applyFill="1" applyBorder="1" applyAlignment="1">
      <alignment horizontal="center" vertical="center" wrapText="1"/>
    </xf>
    <xf numFmtId="0" fontId="26" fillId="2" borderId="60" xfId="0" applyFont="1" applyFill="1" applyBorder="1" applyAlignment="1">
      <alignment horizontal="right" vertical="center" wrapText="1"/>
    </xf>
    <xf numFmtId="166" fontId="11" fillId="2" borderId="28" xfId="0" applyNumberFormat="1" applyFont="1" applyFill="1" applyBorder="1" applyAlignment="1">
      <alignment horizontal="center" vertical="center" wrapText="1"/>
    </xf>
    <xf numFmtId="0" fontId="25" fillId="3" borderId="60" xfId="0" applyFont="1" applyFill="1" applyBorder="1" applyAlignment="1">
      <alignment horizontal="right" vertical="center" wrapText="1"/>
    </xf>
    <xf numFmtId="166" fontId="11" fillId="3" borderId="28" xfId="0" applyNumberFormat="1" applyFont="1" applyFill="1" applyBorder="1" applyAlignment="1">
      <alignment horizontal="center" vertical="center" wrapText="1"/>
    </xf>
    <xf numFmtId="49" fontId="9" fillId="7" borderId="28" xfId="0" applyNumberFormat="1" applyFont="1" applyFill="1" applyBorder="1" applyAlignment="1">
      <alignment vertical="center" wrapText="1"/>
    </xf>
    <xf numFmtId="49" fontId="9" fillId="7" borderId="1" xfId="0" applyNumberFormat="1" applyFont="1" applyFill="1" applyBorder="1" applyAlignment="1">
      <alignment horizontal="center" vertical="center" wrapText="1"/>
    </xf>
    <xf numFmtId="168" fontId="11" fillId="0" borderId="28" xfId="0"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4" fontId="11" fillId="0" borderId="28" xfId="0" applyNumberFormat="1" applyFont="1" applyBorder="1" applyAlignment="1">
      <alignment horizontal="center" vertical="center" wrapText="1"/>
    </xf>
    <xf numFmtId="49" fontId="9" fillId="0" borderId="28" xfId="0" applyNumberFormat="1" applyFont="1" applyBorder="1" applyAlignment="1">
      <alignment horizontal="center" vertical="center" wrapText="1"/>
    </xf>
    <xf numFmtId="49" fontId="9" fillId="0" borderId="23" xfId="0" applyNumberFormat="1" applyFont="1" applyBorder="1" applyAlignment="1">
      <alignment horizontal="center" vertical="center" wrapText="1"/>
    </xf>
    <xf numFmtId="166" fontId="11" fillId="4" borderId="1" xfId="0" applyNumberFormat="1" applyFont="1" applyFill="1" applyBorder="1" applyAlignment="1">
      <alignment horizontal="center" vertical="center" wrapText="1"/>
    </xf>
    <xf numFmtId="49" fontId="9" fillId="7" borderId="62" xfId="0" applyNumberFormat="1" applyFont="1" applyFill="1" applyBorder="1" applyAlignment="1">
      <alignment vertical="center" wrapText="1"/>
    </xf>
    <xf numFmtId="0" fontId="9" fillId="0" borderId="60" xfId="0" applyFont="1" applyBorder="1" applyAlignment="1">
      <alignment horizontal="left" vertical="center" wrapText="1"/>
    </xf>
    <xf numFmtId="4" fontId="9" fillId="0" borderId="28" xfId="0" applyNumberFormat="1" applyFont="1" applyBorder="1" applyAlignment="1">
      <alignment horizontal="center" vertical="center" wrapText="1"/>
    </xf>
    <xf numFmtId="168" fontId="9" fillId="0" borderId="28" xfId="0" applyNumberFormat="1" applyFont="1" applyBorder="1" applyAlignment="1">
      <alignment horizontal="center" vertical="center" wrapText="1"/>
    </xf>
    <xf numFmtId="49" fontId="9" fillId="7" borderId="28" xfId="0" applyNumberFormat="1" applyFont="1" applyFill="1" applyBorder="1" applyAlignment="1">
      <alignment horizontal="left" vertical="center" wrapText="1"/>
    </xf>
    <xf numFmtId="168" fontId="11" fillId="4" borderId="28" xfId="0" applyNumberFormat="1" applyFont="1" applyFill="1" applyBorder="1" applyAlignment="1">
      <alignment horizontal="center" vertical="center" wrapText="1"/>
    </xf>
    <xf numFmtId="168" fontId="11" fillId="2" borderId="28" xfId="0" applyNumberFormat="1" applyFont="1" applyFill="1" applyBorder="1" applyAlignment="1">
      <alignment horizontal="center" vertical="center" wrapText="1"/>
    </xf>
    <xf numFmtId="168" fontId="11" fillId="3" borderId="28" xfId="0" applyNumberFormat="1" applyFont="1" applyFill="1" applyBorder="1" applyAlignment="1">
      <alignment horizontal="center" vertical="center" wrapText="1"/>
    </xf>
    <xf numFmtId="49" fontId="9" fillId="0" borderId="0" xfId="0" applyNumberFormat="1" applyFont="1" applyAlignment="1">
      <alignment horizontal="left" vertical="center" wrapText="1"/>
    </xf>
    <xf numFmtId="49" fontId="9" fillId="0" borderId="28" xfId="0" applyNumberFormat="1" applyFont="1" applyBorder="1" applyAlignment="1">
      <alignment horizontal="left" vertical="center" wrapText="1"/>
    </xf>
    <xf numFmtId="0" fontId="9" fillId="0" borderId="61" xfId="0" applyFont="1" applyBorder="1" applyAlignment="1">
      <alignment horizontal="left" vertical="center" wrapText="1"/>
    </xf>
    <xf numFmtId="49" fontId="9" fillId="7" borderId="28" xfId="0" applyNumberFormat="1" applyFont="1" applyFill="1" applyBorder="1" applyAlignment="1">
      <alignment horizontal="right" vertical="center" wrapText="1"/>
    </xf>
    <xf numFmtId="0" fontId="9" fillId="0" borderId="60" xfId="0" applyFont="1" applyBorder="1" applyAlignment="1">
      <alignment vertical="center" wrapText="1"/>
    </xf>
    <xf numFmtId="166" fontId="11" fillId="0" borderId="1" xfId="0" applyNumberFormat="1" applyFont="1" applyBorder="1" applyAlignment="1">
      <alignment horizontal="center" vertical="center" wrapText="1"/>
    </xf>
    <xf numFmtId="166" fontId="9" fillId="0" borderId="1" xfId="0" applyNumberFormat="1" applyFont="1" applyBorder="1" applyAlignment="1">
      <alignment horizontal="center" vertical="center" wrapText="1"/>
    </xf>
    <xf numFmtId="49" fontId="9" fillId="7" borderId="28" xfId="0" applyNumberFormat="1" applyFont="1" applyFill="1" applyBorder="1" applyAlignment="1">
      <alignment horizontal="center" vertical="center" wrapText="1"/>
    </xf>
    <xf numFmtId="166" fontId="11" fillId="0" borderId="23" xfId="0" applyNumberFormat="1" applyFont="1" applyBorder="1" applyAlignment="1">
      <alignment horizontal="center" vertical="center" wrapText="1"/>
    </xf>
    <xf numFmtId="166" fontId="9" fillId="0" borderId="23" xfId="0" applyNumberFormat="1" applyFont="1" applyBorder="1" applyAlignment="1">
      <alignment horizontal="center" vertical="center" wrapText="1"/>
    </xf>
    <xf numFmtId="0" fontId="11" fillId="2" borderId="53" xfId="0" applyFont="1" applyFill="1" applyBorder="1" applyAlignment="1">
      <alignment vertical="top" wrapText="1"/>
    </xf>
    <xf numFmtId="0" fontId="11" fillId="2" borderId="60" xfId="0" applyFont="1" applyFill="1" applyBorder="1" applyAlignment="1">
      <alignment vertical="top" wrapText="1"/>
    </xf>
    <xf numFmtId="0" fontId="11" fillId="2" borderId="53" xfId="0" applyFont="1" applyFill="1" applyBorder="1" applyAlignment="1">
      <alignment vertical="center" wrapText="1"/>
    </xf>
    <xf numFmtId="0" fontId="11" fillId="2" borderId="60" xfId="0" applyFont="1" applyFill="1" applyBorder="1" applyAlignment="1">
      <alignment vertical="center" wrapText="1"/>
    </xf>
    <xf numFmtId="0" fontId="30" fillId="2" borderId="53" xfId="0" applyFont="1" applyFill="1" applyBorder="1" applyAlignment="1">
      <alignment vertical="top" wrapText="1"/>
    </xf>
    <xf numFmtId="0" fontId="30" fillId="2" borderId="60" xfId="0" applyFont="1" applyFill="1" applyBorder="1" applyAlignment="1">
      <alignment vertical="top" wrapText="1"/>
    </xf>
    <xf numFmtId="0" fontId="11" fillId="2" borderId="28" xfId="0" applyFont="1" applyFill="1" applyBorder="1" applyAlignment="1">
      <alignment vertical="top" wrapText="1"/>
    </xf>
    <xf numFmtId="0" fontId="33" fillId="0" borderId="0" xfId="0" applyFont="1" applyAlignment="1">
      <alignment vertical="center" wrapText="1"/>
    </xf>
    <xf numFmtId="0" fontId="33" fillId="0" borderId="0" xfId="0" applyFont="1" applyAlignment="1">
      <alignment horizontal="left" vertical="center" wrapText="1"/>
    </xf>
    <xf numFmtId="0" fontId="31" fillId="0" borderId="28" xfId="0" applyFont="1" applyBorder="1" applyAlignment="1">
      <alignment horizontal="center" vertical="center" wrapText="1"/>
    </xf>
    <xf numFmtId="0" fontId="30" fillId="3" borderId="28" xfId="0" applyFont="1" applyFill="1" applyBorder="1" applyAlignment="1">
      <alignment vertical="center" wrapText="1"/>
    </xf>
    <xf numFmtId="0" fontId="30" fillId="2" borderId="28" xfId="0" applyFont="1" applyFill="1" applyBorder="1" applyAlignment="1">
      <alignment vertical="center" wrapText="1"/>
    </xf>
    <xf numFmtId="0" fontId="30" fillId="0" borderId="28" xfId="0" applyFont="1" applyBorder="1" applyAlignment="1">
      <alignment vertical="center" wrapText="1"/>
    </xf>
    <xf numFmtId="0" fontId="31" fillId="0" borderId="28" xfId="0" applyFont="1" applyBorder="1" applyAlignment="1">
      <alignment vertical="center" wrapText="1"/>
    </xf>
    <xf numFmtId="165" fontId="30" fillId="2" borderId="28" xfId="0" applyNumberFormat="1" applyFont="1" applyFill="1" applyBorder="1" applyAlignment="1">
      <alignment horizontal="center" vertical="center" wrapText="1"/>
    </xf>
    <xf numFmtId="165" fontId="30" fillId="3" borderId="28" xfId="0" applyNumberFormat="1" applyFont="1" applyFill="1" applyBorder="1" applyAlignment="1">
      <alignment horizontal="center" vertical="center" wrapText="1"/>
    </xf>
    <xf numFmtId="0" fontId="30" fillId="3" borderId="28" xfId="0" applyFont="1" applyFill="1" applyBorder="1" applyAlignment="1">
      <alignment vertical="top" wrapText="1"/>
    </xf>
    <xf numFmtId="49" fontId="31" fillId="0" borderId="28" xfId="0" applyNumberFormat="1" applyFont="1" applyBorder="1" applyAlignment="1">
      <alignment horizontal="left" vertical="center" wrapText="1"/>
    </xf>
    <xf numFmtId="49" fontId="31" fillId="0" borderId="23" xfId="0" applyNumberFormat="1" applyFont="1" applyBorder="1" applyAlignment="1">
      <alignment horizontal="left" vertical="center" wrapText="1"/>
    </xf>
    <xf numFmtId="49" fontId="30" fillId="4" borderId="1" xfId="0" applyNumberFormat="1" applyFont="1" applyFill="1" applyBorder="1" applyAlignment="1">
      <alignment horizontal="center" vertical="center" wrapText="1"/>
    </xf>
    <xf numFmtId="49" fontId="30" fillId="2" borderId="28" xfId="0" applyNumberFormat="1" applyFont="1" applyFill="1" applyBorder="1" applyAlignment="1">
      <alignment horizontal="center" vertical="center" wrapText="1"/>
    </xf>
    <xf numFmtId="166" fontId="31" fillId="0" borderId="61" xfId="0" applyNumberFormat="1" applyFont="1" applyBorder="1" applyAlignment="1">
      <alignment horizontal="left" vertical="center" wrapText="1"/>
    </xf>
    <xf numFmtId="166" fontId="30" fillId="2" borderId="28" xfId="0" applyNumberFormat="1" applyFont="1" applyFill="1" applyBorder="1" applyAlignment="1">
      <alignment horizontal="center" vertical="center" wrapText="1"/>
    </xf>
    <xf numFmtId="166" fontId="30" fillId="3" borderId="28" xfId="0" applyNumberFormat="1" applyFont="1" applyFill="1" applyBorder="1" applyAlignment="1">
      <alignment horizontal="center" vertical="center" wrapText="1"/>
    </xf>
    <xf numFmtId="165" fontId="30" fillId="0" borderId="60" xfId="0" applyNumberFormat="1" applyFont="1" applyBorder="1" applyAlignment="1">
      <alignment horizontal="center" vertical="center" wrapText="1"/>
    </xf>
    <xf numFmtId="165" fontId="31" fillId="0" borderId="28" xfId="0" applyNumberFormat="1" applyFont="1" applyBorder="1" applyAlignment="1">
      <alignment horizontal="left" vertical="center" wrapText="1"/>
    </xf>
    <xf numFmtId="165" fontId="30" fillId="0" borderId="28" xfId="0" applyNumberFormat="1" applyFont="1" applyBorder="1" applyAlignment="1">
      <alignment horizontal="left" vertical="center" wrapText="1"/>
    </xf>
    <xf numFmtId="165" fontId="30" fillId="0" borderId="28" xfId="0" applyNumberFormat="1" applyFont="1" applyBorder="1" applyAlignment="1">
      <alignment horizontal="center" vertical="center" wrapText="1"/>
    </xf>
    <xf numFmtId="49" fontId="30" fillId="3" borderId="28" xfId="0" applyNumberFormat="1" applyFont="1" applyFill="1" applyBorder="1" applyAlignment="1">
      <alignment horizontal="center" vertical="center" wrapText="1"/>
    </xf>
    <xf numFmtId="49" fontId="30" fillId="4" borderId="28" xfId="0" applyNumberFormat="1" applyFont="1" applyFill="1" applyBorder="1" applyAlignment="1">
      <alignment horizontal="center" vertical="center" wrapText="1"/>
    </xf>
    <xf numFmtId="0" fontId="30" fillId="3" borderId="53" xfId="0" applyFont="1" applyFill="1" applyBorder="1" applyAlignment="1">
      <alignment horizontal="left" vertical="center" wrapText="1"/>
    </xf>
    <xf numFmtId="49" fontId="31" fillId="0" borderId="1" xfId="0" applyNumberFormat="1" applyFont="1" applyBorder="1" applyAlignment="1">
      <alignment horizontal="left" vertical="center" wrapText="1"/>
    </xf>
    <xf numFmtId="0" fontId="31" fillId="0" borderId="0" xfId="0" applyFont="1" applyAlignment="1">
      <alignmen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3" fillId="0" borderId="0" xfId="0" applyFont="1" applyAlignment="1">
      <alignment horizontal="center" vertical="center" wrapText="1"/>
    </xf>
    <xf numFmtId="0" fontId="31" fillId="0" borderId="28" xfId="0" applyFont="1" applyBorder="1" applyAlignment="1">
      <alignment horizontal="center" vertical="center" textRotation="90" wrapText="1"/>
    </xf>
    <xf numFmtId="0" fontId="30" fillId="3" borderId="28" xfId="0" applyFont="1" applyFill="1" applyBorder="1" applyAlignment="1">
      <alignment horizontal="center" vertical="center" wrapText="1"/>
    </xf>
    <xf numFmtId="0" fontId="30" fillId="2" borderId="28" xfId="0" applyFont="1" applyFill="1" applyBorder="1" applyAlignment="1">
      <alignment horizontal="center" vertical="center" wrapText="1"/>
    </xf>
    <xf numFmtId="0" fontId="30" fillId="0" borderId="28" xfId="0" applyFont="1" applyBorder="1" applyAlignment="1">
      <alignment horizontal="center" vertical="center" wrapText="1"/>
    </xf>
    <xf numFmtId="49" fontId="31" fillId="0" borderId="28" xfId="0" applyNumberFormat="1" applyFont="1" applyBorder="1" applyAlignment="1">
      <alignment horizontal="center" vertical="center" wrapText="1"/>
    </xf>
    <xf numFmtId="49" fontId="31" fillId="0" borderId="23" xfId="0" applyNumberFormat="1" applyFont="1" applyBorder="1" applyAlignment="1">
      <alignment horizontal="center" vertical="center" wrapText="1"/>
    </xf>
    <xf numFmtId="165" fontId="30" fillId="0" borderId="61" xfId="0" applyNumberFormat="1" applyFont="1" applyBorder="1" applyAlignment="1">
      <alignment horizontal="center" vertical="center" wrapText="1"/>
    </xf>
    <xf numFmtId="165" fontId="31" fillId="0" borderId="28" xfId="0" applyNumberFormat="1" applyFont="1" applyBorder="1" applyAlignment="1">
      <alignment horizontal="center" vertical="center" wrapText="1"/>
    </xf>
    <xf numFmtId="49" fontId="31" fillId="0" borderId="1" xfId="0" applyNumberFormat="1" applyFont="1" applyBorder="1" applyAlignment="1">
      <alignment horizontal="center" vertical="center" wrapText="1"/>
    </xf>
    <xf numFmtId="0" fontId="31" fillId="0" borderId="0" xfId="0" applyFont="1" applyAlignment="1">
      <alignment horizontal="center" vertical="center" wrapText="1"/>
    </xf>
    <xf numFmtId="0" fontId="30" fillId="0" borderId="60" xfId="0" applyFont="1" applyBorder="1" applyAlignment="1">
      <alignment vertical="center" wrapText="1"/>
    </xf>
    <xf numFmtId="49" fontId="31" fillId="0" borderId="0" xfId="0" applyNumberFormat="1" applyFont="1" applyAlignment="1">
      <alignment horizontal="left" vertical="center" wrapText="1"/>
    </xf>
    <xf numFmtId="0" fontId="31" fillId="0" borderId="23" xfId="0" applyFont="1" applyBorder="1" applyAlignment="1">
      <alignment horizontal="center" vertical="center" wrapText="1"/>
    </xf>
    <xf numFmtId="0" fontId="31" fillId="0" borderId="1" xfId="0" applyFont="1" applyBorder="1" applyAlignment="1">
      <alignment horizontal="left" vertical="center" wrapText="1"/>
    </xf>
    <xf numFmtId="49" fontId="31" fillId="0" borderId="28" xfId="0" applyNumberFormat="1" applyFont="1" applyBorder="1" applyAlignment="1">
      <alignment vertical="center" wrapText="1"/>
    </xf>
    <xf numFmtId="165" fontId="30" fillId="2" borderId="28" xfId="0" applyNumberFormat="1" applyFont="1" applyFill="1" applyBorder="1" applyAlignment="1">
      <alignment vertical="center" wrapText="1"/>
    </xf>
    <xf numFmtId="165" fontId="30" fillId="3" borderId="28" xfId="0" applyNumberFormat="1" applyFont="1" applyFill="1" applyBorder="1" applyAlignment="1">
      <alignment vertical="center" wrapText="1"/>
    </xf>
    <xf numFmtId="165" fontId="31" fillId="0" borderId="28" xfId="0" applyNumberFormat="1" applyFont="1" applyBorder="1" applyAlignment="1">
      <alignment vertical="center" wrapText="1"/>
    </xf>
    <xf numFmtId="49" fontId="30" fillId="4" borderId="1" xfId="0" applyNumberFormat="1" applyFont="1" applyFill="1" applyBorder="1" applyAlignment="1">
      <alignment vertical="center" wrapText="1"/>
    </xf>
    <xf numFmtId="49" fontId="30" fillId="2" borderId="28" xfId="0" applyNumberFormat="1" applyFont="1" applyFill="1" applyBorder="1" applyAlignment="1">
      <alignment vertical="center" wrapText="1"/>
    </xf>
    <xf numFmtId="165" fontId="31" fillId="0" borderId="23" xfId="0" applyNumberFormat="1" applyFont="1" applyBorder="1" applyAlignment="1">
      <alignment vertical="center" wrapText="1"/>
    </xf>
    <xf numFmtId="166" fontId="30" fillId="2" borderId="28" xfId="0" applyNumberFormat="1" applyFont="1" applyFill="1" applyBorder="1" applyAlignment="1">
      <alignment vertical="center" wrapText="1"/>
    </xf>
    <xf numFmtId="166" fontId="30" fillId="3" borderId="28" xfId="0" applyNumberFormat="1" applyFont="1" applyFill="1" applyBorder="1" applyAlignment="1">
      <alignment vertical="center" wrapText="1"/>
    </xf>
    <xf numFmtId="49" fontId="30" fillId="3" borderId="28" xfId="0" applyNumberFormat="1" applyFont="1" applyFill="1" applyBorder="1" applyAlignment="1">
      <alignment vertical="center" wrapText="1"/>
    </xf>
    <xf numFmtId="49" fontId="30" fillId="4" borderId="28" xfId="0" applyNumberFormat="1" applyFont="1" applyFill="1" applyBorder="1" applyAlignment="1">
      <alignment vertical="center" wrapText="1"/>
    </xf>
    <xf numFmtId="49" fontId="31" fillId="0" borderId="0" xfId="0" applyNumberFormat="1" applyFont="1" applyAlignment="1">
      <alignment vertical="center" wrapText="1"/>
    </xf>
    <xf numFmtId="0" fontId="9" fillId="0" borderId="28" xfId="0" applyFont="1" applyBorder="1" applyAlignment="1">
      <alignment horizontal="center" vertical="center" textRotation="90" wrapText="1"/>
    </xf>
    <xf numFmtId="0" fontId="32" fillId="0" borderId="4" xfId="0" applyFont="1" applyBorder="1" applyAlignment="1">
      <alignment vertical="center" wrapText="1"/>
    </xf>
    <xf numFmtId="0" fontId="0" fillId="0" borderId="45" xfId="0" applyBorder="1" applyAlignment="1">
      <alignment horizontal="center" vertical="center" wrapText="1"/>
    </xf>
    <xf numFmtId="49" fontId="30" fillId="0" borderId="28" xfId="0" applyNumberFormat="1" applyFont="1" applyBorder="1" applyAlignment="1">
      <alignment horizontal="center" vertical="center" wrapText="1"/>
    </xf>
    <xf numFmtId="169" fontId="11" fillId="0" borderId="28" xfId="5" applyNumberFormat="1" applyFont="1" applyFill="1" applyBorder="1" applyAlignment="1">
      <alignment horizontal="center" vertical="center" wrapText="1"/>
    </xf>
    <xf numFmtId="171" fontId="9" fillId="0" borderId="28" xfId="0" applyNumberFormat="1" applyFont="1" applyBorder="1" applyAlignment="1">
      <alignment vertical="center" wrapText="1"/>
    </xf>
    <xf numFmtId="171" fontId="11" fillId="0" borderId="28" xfId="0" applyNumberFormat="1" applyFont="1" applyBorder="1" applyAlignment="1">
      <alignment horizontal="center" vertical="center" wrapText="1"/>
    </xf>
    <xf numFmtId="171" fontId="11" fillId="4" borderId="1" xfId="0" applyNumberFormat="1" applyFont="1" applyFill="1" applyBorder="1" applyAlignment="1">
      <alignment horizontal="center" vertical="center" wrapText="1"/>
    </xf>
    <xf numFmtId="171" fontId="11" fillId="2" borderId="28" xfId="0" applyNumberFormat="1" applyFont="1" applyFill="1" applyBorder="1" applyAlignment="1">
      <alignment horizontal="center" vertical="center" wrapText="1"/>
    </xf>
    <xf numFmtId="171" fontId="11" fillId="3" borderId="28" xfId="0" applyNumberFormat="1" applyFont="1" applyFill="1" applyBorder="1" applyAlignment="1">
      <alignment horizontal="center" vertical="center" wrapText="1"/>
    </xf>
    <xf numFmtId="170" fontId="11" fillId="3" borderId="28" xfId="0" applyNumberFormat="1" applyFont="1" applyFill="1" applyBorder="1" applyAlignment="1">
      <alignment horizontal="center" vertical="center" wrapText="1"/>
    </xf>
    <xf numFmtId="2" fontId="11" fillId="0" borderId="28" xfId="0" applyNumberFormat="1" applyFont="1" applyBorder="1" applyAlignment="1">
      <alignment horizontal="center" vertical="center" wrapText="1"/>
    </xf>
    <xf numFmtId="165" fontId="31" fillId="0" borderId="61" xfId="0" applyNumberFormat="1" applyFont="1" applyBorder="1" applyAlignment="1">
      <alignment horizontal="left" vertical="center" wrapText="1"/>
    </xf>
    <xf numFmtId="0" fontId="31" fillId="0" borderId="61" xfId="0" applyFont="1" applyBorder="1" applyAlignment="1">
      <alignment vertical="center" wrapText="1"/>
    </xf>
    <xf numFmtId="0" fontId="0" fillId="0" borderId="28" xfId="0" applyBorder="1" applyAlignment="1">
      <alignment horizontal="center" vertical="center" wrapText="1"/>
    </xf>
    <xf numFmtId="0" fontId="32" fillId="0" borderId="28" xfId="0" applyFont="1" applyBorder="1" applyAlignment="1">
      <alignment vertical="center" wrapText="1"/>
    </xf>
    <xf numFmtId="166" fontId="0" fillId="0" borderId="28" xfId="0" applyNumberFormat="1" applyBorder="1" applyAlignment="1">
      <alignment horizontal="center" vertical="center" wrapText="1"/>
    </xf>
    <xf numFmtId="0" fontId="9" fillId="0" borderId="45" xfId="0" applyFont="1" applyBorder="1" applyAlignment="1">
      <alignment horizontal="center" vertical="center" wrapText="1"/>
    </xf>
    <xf numFmtId="0" fontId="11" fillId="0" borderId="45" xfId="0" applyFont="1" applyBorder="1" applyAlignment="1">
      <alignment horizontal="center" vertical="top" wrapText="1"/>
    </xf>
    <xf numFmtId="0" fontId="11" fillId="0" borderId="23" xfId="0" applyFont="1" applyBorder="1" applyAlignment="1">
      <alignment horizontal="center" vertical="top" wrapText="1"/>
    </xf>
    <xf numFmtId="49" fontId="11" fillId="3" borderId="45" xfId="0" applyNumberFormat="1" applyFont="1" applyFill="1" applyBorder="1" applyAlignment="1">
      <alignment horizontal="center" vertical="top" wrapText="1"/>
    </xf>
    <xf numFmtId="49" fontId="11" fillId="3" borderId="23" xfId="0" applyNumberFormat="1" applyFont="1" applyFill="1" applyBorder="1" applyAlignment="1">
      <alignment horizontal="center" vertical="top" wrapText="1"/>
    </xf>
    <xf numFmtId="49" fontId="11" fillId="2" borderId="23" xfId="0" applyNumberFormat="1" applyFont="1" applyFill="1" applyBorder="1" applyAlignment="1">
      <alignment horizontal="center" vertical="top" wrapText="1"/>
    </xf>
    <xf numFmtId="0" fontId="11" fillId="0" borderId="45" xfId="0" applyFont="1" applyBorder="1" applyAlignment="1">
      <alignment horizontal="right" vertical="top" wrapText="1"/>
    </xf>
    <xf numFmtId="0" fontId="11" fillId="0" borderId="1" xfId="0" applyFont="1" applyBorder="1" applyAlignment="1">
      <alignment horizontal="right" vertical="top" wrapText="1"/>
    </xf>
    <xf numFmtId="171" fontId="11" fillId="6" borderId="28" xfId="0" applyNumberFormat="1" applyFont="1" applyFill="1" applyBorder="1" applyAlignment="1">
      <alignment horizontal="center" vertical="center" wrapText="1" shrinkToFit="1"/>
    </xf>
    <xf numFmtId="2" fontId="9" fillId="0" borderId="28" xfId="0" applyNumberFormat="1" applyFont="1" applyBorder="1" applyAlignment="1">
      <alignment horizontal="center" vertical="center" wrapText="1"/>
    </xf>
    <xf numFmtId="0" fontId="38" fillId="0" borderId="0" xfId="0" applyFont="1" applyAlignment="1">
      <alignment vertical="top" wrapText="1"/>
    </xf>
    <xf numFmtId="0" fontId="38" fillId="0" borderId="0" xfId="0" applyFont="1" applyAlignment="1">
      <alignment vertical="center" wrapText="1"/>
    </xf>
    <xf numFmtId="1" fontId="9" fillId="0" borderId="28" xfId="0" applyNumberFormat="1" applyFont="1" applyBorder="1" applyAlignment="1">
      <alignment horizontal="center" vertical="center" wrapText="1"/>
    </xf>
    <xf numFmtId="0" fontId="4" fillId="3" borderId="28" xfId="0" applyFont="1" applyFill="1" applyBorder="1" applyAlignment="1">
      <alignment vertical="center" wrapText="1"/>
    </xf>
    <xf numFmtId="0" fontId="4" fillId="3" borderId="28" xfId="0" applyFont="1" applyFill="1" applyBorder="1" applyAlignment="1">
      <alignment horizontal="center" vertical="center" wrapText="1"/>
    </xf>
    <xf numFmtId="0" fontId="0" fillId="0" borderId="61" xfId="0" applyBorder="1" applyAlignment="1">
      <alignment vertical="center"/>
    </xf>
    <xf numFmtId="0" fontId="40" fillId="0" borderId="0" xfId="0" applyFont="1" applyAlignment="1">
      <alignment horizontal="left" vertical="center" wrapText="1"/>
    </xf>
    <xf numFmtId="0" fontId="39" fillId="0" borderId="0" xfId="0" applyFont="1" applyAlignment="1">
      <alignment vertical="center" wrapText="1"/>
    </xf>
    <xf numFmtId="0" fontId="36" fillId="3" borderId="61" xfId="0" applyFont="1" applyFill="1" applyBorder="1" applyAlignment="1">
      <alignment horizontal="left" vertical="center" wrapText="1"/>
    </xf>
    <xf numFmtId="0" fontId="36" fillId="2" borderId="60" xfId="0" applyFont="1" applyFill="1" applyBorder="1" applyAlignment="1">
      <alignment vertical="top" wrapText="1"/>
    </xf>
    <xf numFmtId="0" fontId="36" fillId="0" borderId="60" xfId="0" applyFont="1" applyBorder="1" applyAlignment="1">
      <alignment vertical="center" wrapText="1"/>
    </xf>
    <xf numFmtId="0" fontId="36" fillId="2" borderId="60" xfId="0" applyFont="1" applyFill="1" applyBorder="1" applyAlignment="1">
      <alignment vertical="center" wrapText="1"/>
    </xf>
    <xf numFmtId="0" fontId="36" fillId="2" borderId="28" xfId="0" applyFont="1" applyFill="1" applyBorder="1" applyAlignment="1">
      <alignment vertical="top" wrapText="1"/>
    </xf>
    <xf numFmtId="0" fontId="36" fillId="2" borderId="61" xfId="0" applyFont="1" applyFill="1" applyBorder="1" applyAlignment="1">
      <alignment horizontal="center" vertical="top" wrapText="1"/>
    </xf>
    <xf numFmtId="166" fontId="36" fillId="0" borderId="23" xfId="0" applyNumberFormat="1" applyFont="1" applyBorder="1" applyAlignment="1">
      <alignment horizontal="center" vertical="center" wrapText="1"/>
    </xf>
    <xf numFmtId="49" fontId="39" fillId="0" borderId="0" xfId="0" applyNumberFormat="1" applyFont="1" applyAlignment="1">
      <alignment horizontal="left" vertical="center" wrapText="1"/>
    </xf>
    <xf numFmtId="49" fontId="9" fillId="0" borderId="1" xfId="0" applyNumberFormat="1" applyFont="1" applyBorder="1" applyAlignment="1">
      <alignment horizontal="center" vertical="center" wrapText="1"/>
    </xf>
    <xf numFmtId="0" fontId="9" fillId="0" borderId="28" xfId="0" applyFont="1" applyBorder="1" applyAlignment="1">
      <alignment horizontal="center" vertical="center" textRotation="90"/>
    </xf>
    <xf numFmtId="0" fontId="11" fillId="3" borderId="28"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2" borderId="61" xfId="0" applyFont="1" applyFill="1" applyBorder="1" applyAlignment="1">
      <alignment horizontal="center" vertical="center" wrapText="1"/>
    </xf>
    <xf numFmtId="49" fontId="11" fillId="4" borderId="1" xfId="0" applyNumberFormat="1" applyFont="1" applyFill="1" applyBorder="1" applyAlignment="1">
      <alignment horizontal="center" vertical="center" wrapText="1"/>
    </xf>
    <xf numFmtId="49" fontId="11" fillId="2" borderId="28" xfId="0" applyNumberFormat="1" applyFont="1" applyFill="1" applyBorder="1" applyAlignment="1">
      <alignment horizontal="center" vertical="center" wrapText="1"/>
    </xf>
    <xf numFmtId="1" fontId="9" fillId="0" borderId="61" xfId="0" applyNumberFormat="1" applyFont="1" applyBorder="1" applyAlignment="1">
      <alignment horizontal="center" vertical="center" wrapText="1"/>
    </xf>
    <xf numFmtId="165" fontId="11" fillId="0" borderId="28" xfId="0" applyNumberFormat="1" applyFont="1" applyBorder="1" applyAlignment="1">
      <alignment horizontal="center" vertical="center" wrapText="1"/>
    </xf>
    <xf numFmtId="165" fontId="11" fillId="0" borderId="61" xfId="0" applyNumberFormat="1" applyFont="1" applyBorder="1" applyAlignment="1">
      <alignment horizontal="center" vertical="center" wrapText="1"/>
    </xf>
    <xf numFmtId="0" fontId="13" fillId="0" borderId="45" xfId="0" applyFont="1" applyBorder="1" applyAlignment="1">
      <alignment horizontal="center" vertical="center" wrapText="1"/>
    </xf>
    <xf numFmtId="166" fontId="13" fillId="0" borderId="28" xfId="0" applyNumberFormat="1" applyFont="1" applyBorder="1" applyAlignment="1">
      <alignment horizontal="center" vertical="center" wrapText="1"/>
    </xf>
    <xf numFmtId="0" fontId="13" fillId="0" borderId="28" xfId="0" applyFont="1" applyBorder="1" applyAlignment="1">
      <alignment horizontal="center" vertical="center" wrapText="1"/>
    </xf>
    <xf numFmtId="171" fontId="11" fillId="0" borderId="28" xfId="5" applyNumberFormat="1" applyFont="1" applyFill="1" applyBorder="1" applyAlignment="1">
      <alignment horizontal="center" vertical="center" wrapText="1"/>
    </xf>
    <xf numFmtId="171" fontId="9" fillId="0" borderId="28" xfId="0" applyNumberFormat="1" applyFont="1" applyBorder="1" applyAlignment="1">
      <alignment horizontal="center" vertical="center" wrapText="1"/>
    </xf>
    <xf numFmtId="0" fontId="9" fillId="0" borderId="28" xfId="0" applyFont="1" applyBorder="1" applyAlignment="1">
      <alignment horizontal="left" vertical="center" wrapText="1"/>
    </xf>
    <xf numFmtId="165" fontId="11" fillId="4" borderId="61" xfId="0" applyNumberFormat="1" applyFont="1" applyFill="1" applyBorder="1" applyAlignment="1">
      <alignment horizontal="left" vertical="center" wrapText="1"/>
    </xf>
    <xf numFmtId="166" fontId="11" fillId="4" borderId="61" xfId="0" applyNumberFormat="1" applyFont="1" applyFill="1" applyBorder="1" applyAlignment="1">
      <alignment horizontal="left" vertical="center" wrapText="1"/>
    </xf>
    <xf numFmtId="2" fontId="9" fillId="0" borderId="28" xfId="0" applyNumberFormat="1" applyFont="1" applyBorder="1" applyAlignment="1">
      <alignment horizontal="left" vertical="center" wrapText="1"/>
    </xf>
    <xf numFmtId="1" fontId="9" fillId="0" borderId="28" xfId="0" applyNumberFormat="1" applyFont="1" applyBorder="1" applyAlignment="1">
      <alignment horizontal="left" vertical="center" wrapText="1"/>
    </xf>
    <xf numFmtId="49" fontId="11" fillId="2" borderId="61" xfId="0" applyNumberFormat="1" applyFont="1" applyFill="1" applyBorder="1" applyAlignment="1">
      <alignment horizontal="left" vertical="center" wrapText="1"/>
    </xf>
    <xf numFmtId="49" fontId="11" fillId="6" borderId="61" xfId="0" applyNumberFormat="1" applyFont="1" applyFill="1" applyBorder="1" applyAlignment="1">
      <alignment horizontal="left" vertical="center" wrapText="1"/>
    </xf>
    <xf numFmtId="0" fontId="27" fillId="0" borderId="0" xfId="0" applyFont="1" applyAlignment="1">
      <alignment horizontal="left" vertical="center" wrapText="1"/>
    </xf>
    <xf numFmtId="165" fontId="11" fillId="4" borderId="60" xfId="0" applyNumberFormat="1" applyFont="1" applyFill="1" applyBorder="1" applyAlignment="1">
      <alignment horizontal="center" vertical="center" wrapText="1"/>
    </xf>
    <xf numFmtId="166" fontId="11" fillId="4" borderId="60" xfId="0" applyNumberFormat="1" applyFont="1" applyFill="1" applyBorder="1" applyAlignment="1">
      <alignment horizontal="center" vertical="center" wrapText="1"/>
    </xf>
    <xf numFmtId="0" fontId="11" fillId="2" borderId="61" xfId="0" applyFont="1" applyFill="1" applyBorder="1" applyAlignment="1">
      <alignment horizontal="left" vertical="center" wrapText="1"/>
    </xf>
    <xf numFmtId="49" fontId="11" fillId="2" borderId="60" xfId="0" applyNumberFormat="1" applyFont="1" applyFill="1" applyBorder="1" applyAlignment="1">
      <alignment horizontal="center" vertical="center" wrapText="1"/>
    </xf>
    <xf numFmtId="49" fontId="11" fillId="6" borderId="60" xfId="0" applyNumberFormat="1" applyFont="1" applyFill="1" applyBorder="1" applyAlignment="1">
      <alignment horizontal="center" vertical="center" wrapText="1"/>
    </xf>
    <xf numFmtId="165" fontId="11" fillId="4" borderId="60" xfId="0" applyNumberFormat="1" applyFont="1" applyFill="1" applyBorder="1" applyAlignment="1">
      <alignment horizontal="center" vertical="center" wrapText="1"/>
    </xf>
    <xf numFmtId="165" fontId="11" fillId="4" borderId="61" xfId="0" applyNumberFormat="1" applyFont="1" applyFill="1" applyBorder="1" applyAlignment="1">
      <alignment horizontal="center" vertical="center" wrapText="1"/>
    </xf>
    <xf numFmtId="49" fontId="11" fillId="2" borderId="60" xfId="0" applyNumberFormat="1" applyFont="1" applyFill="1" applyBorder="1" applyAlignment="1">
      <alignment horizontal="center" vertical="center" wrapText="1"/>
    </xf>
    <xf numFmtId="49" fontId="11" fillId="2" borderId="61" xfId="0" applyNumberFormat="1" applyFont="1" applyFill="1" applyBorder="1" applyAlignment="1">
      <alignment horizontal="center" vertical="center" wrapText="1"/>
    </xf>
    <xf numFmtId="49" fontId="11" fillId="6" borderId="60" xfId="0" applyNumberFormat="1" applyFont="1" applyFill="1" applyBorder="1" applyAlignment="1">
      <alignment horizontal="center" vertical="center" wrapText="1"/>
    </xf>
    <xf numFmtId="49" fontId="11" fillId="6" borderId="61" xfId="0" applyNumberFormat="1" applyFont="1" applyFill="1" applyBorder="1" applyAlignment="1">
      <alignment horizontal="center" vertical="center" wrapText="1"/>
    </xf>
    <xf numFmtId="0" fontId="31" fillId="0" borderId="56" xfId="0" applyFont="1" applyBorder="1" applyAlignment="1">
      <alignment horizontal="center" vertical="center" wrapText="1"/>
    </xf>
    <xf numFmtId="0" fontId="31" fillId="0" borderId="63" xfId="0" applyFont="1" applyBorder="1" applyAlignment="1">
      <alignment horizontal="center" vertical="center" wrapText="1"/>
    </xf>
    <xf numFmtId="0" fontId="31" fillId="0" borderId="62" xfId="0" applyFont="1" applyBorder="1" applyAlignment="1">
      <alignment horizontal="center" vertical="center" wrapText="1"/>
    </xf>
    <xf numFmtId="0" fontId="31" fillId="0" borderId="55" xfId="0" applyFont="1" applyBorder="1" applyAlignment="1">
      <alignment horizontal="center" vertical="center" wrapText="1"/>
    </xf>
    <xf numFmtId="0" fontId="31" fillId="0" borderId="64" xfId="0" applyFont="1" applyBorder="1" applyAlignment="1">
      <alignment horizontal="center" vertical="center" wrapText="1"/>
    </xf>
    <xf numFmtId="0" fontId="31" fillId="0" borderId="48" xfId="0" applyFont="1" applyBorder="1" applyAlignment="1">
      <alignment horizontal="center" vertical="center" wrapText="1"/>
    </xf>
    <xf numFmtId="0" fontId="0" fillId="0" borderId="53" xfId="0" applyBorder="1" applyAlignment="1">
      <alignment horizontal="center"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11" fillId="0" borderId="53"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0" fillId="0" borderId="53"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166" fontId="9" fillId="0" borderId="1" xfId="0" applyNumberFormat="1" applyFont="1" applyBorder="1" applyAlignment="1">
      <alignment horizontal="center" vertical="center" wrapText="1"/>
    </xf>
    <xf numFmtId="0" fontId="13" fillId="0" borderId="45" xfId="0" applyFont="1" applyBorder="1" applyAlignment="1">
      <alignment horizontal="center" vertical="center" wrapText="1"/>
    </xf>
    <xf numFmtId="166" fontId="11" fillId="0" borderId="1" xfId="0" applyNumberFormat="1" applyFont="1" applyBorder="1" applyAlignment="1">
      <alignment horizontal="center" vertical="center" wrapText="1"/>
    </xf>
    <xf numFmtId="0" fontId="9" fillId="0" borderId="56"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48" xfId="0" applyFont="1" applyBorder="1" applyAlignment="1">
      <alignment horizontal="center" vertical="center" wrapText="1"/>
    </xf>
    <xf numFmtId="0" fontId="31" fillId="0" borderId="28" xfId="0" applyFont="1" applyBorder="1" applyAlignment="1">
      <alignment horizontal="center" vertical="center" wrapText="1"/>
    </xf>
    <xf numFmtId="0" fontId="11" fillId="3" borderId="53" xfId="0" applyFont="1" applyFill="1" applyBorder="1" applyAlignment="1">
      <alignment horizontal="left" vertical="center" wrapText="1"/>
    </xf>
    <xf numFmtId="0" fontId="11" fillId="3" borderId="60" xfId="0" applyFont="1" applyFill="1" applyBorder="1" applyAlignment="1">
      <alignment horizontal="left" vertical="center" wrapText="1"/>
    </xf>
    <xf numFmtId="0" fontId="11" fillId="3" borderId="61" xfId="0" applyFont="1" applyFill="1" applyBorder="1" applyAlignment="1">
      <alignment horizontal="left" vertical="center" wrapText="1"/>
    </xf>
    <xf numFmtId="0" fontId="11" fillId="0" borderId="53" xfId="0" applyFont="1" applyBorder="1" applyAlignment="1">
      <alignment horizontal="left" vertical="center" wrapText="1"/>
    </xf>
    <xf numFmtId="0" fontId="11" fillId="0" borderId="60" xfId="0" applyFont="1" applyBorder="1" applyAlignment="1">
      <alignment horizontal="left" vertical="center" wrapText="1"/>
    </xf>
    <xf numFmtId="49" fontId="11" fillId="0" borderId="53" xfId="0" applyNumberFormat="1" applyFont="1" applyBorder="1" applyAlignment="1">
      <alignment horizontal="left" vertical="center" wrapText="1"/>
    </xf>
    <xf numFmtId="49" fontId="11" fillId="0" borderId="60" xfId="0" applyNumberFormat="1" applyFont="1" applyBorder="1" applyAlignment="1">
      <alignment horizontal="left" vertical="center" wrapText="1"/>
    </xf>
    <xf numFmtId="49" fontId="11" fillId="2" borderId="53" xfId="0" applyNumberFormat="1" applyFont="1" applyFill="1" applyBorder="1" applyAlignment="1">
      <alignment horizontal="right" vertical="center" wrapText="1"/>
    </xf>
    <xf numFmtId="49" fontId="11" fillId="2" borderId="60" xfId="0" applyNumberFormat="1" applyFont="1" applyFill="1" applyBorder="1" applyAlignment="1">
      <alignment horizontal="right" vertical="center" wrapText="1"/>
    </xf>
    <xf numFmtId="49" fontId="11" fillId="2" borderId="61" xfId="0" applyNumberFormat="1" applyFont="1" applyFill="1" applyBorder="1" applyAlignment="1">
      <alignment horizontal="right" vertical="center" wrapText="1"/>
    </xf>
    <xf numFmtId="49" fontId="11" fillId="3" borderId="53" xfId="0" applyNumberFormat="1" applyFont="1" applyFill="1" applyBorder="1" applyAlignment="1">
      <alignment horizontal="right" vertical="center" wrapText="1"/>
    </xf>
    <xf numFmtId="49" fontId="11" fillId="3" borderId="60" xfId="0" applyNumberFormat="1" applyFont="1" applyFill="1" applyBorder="1" applyAlignment="1">
      <alignment horizontal="right" vertical="center" wrapText="1"/>
    </xf>
    <xf numFmtId="49" fontId="11" fillId="3" borderId="61" xfId="0" applyNumberFormat="1" applyFont="1" applyFill="1" applyBorder="1" applyAlignment="1">
      <alignment horizontal="right" vertical="center" wrapText="1"/>
    </xf>
    <xf numFmtId="0" fontId="11" fillId="0" borderId="1" xfId="0" applyFont="1" applyBorder="1" applyAlignment="1">
      <alignment horizontal="center"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49" fontId="9" fillId="0" borderId="1" xfId="0" applyNumberFormat="1" applyFont="1" applyBorder="1" applyAlignment="1">
      <alignment horizontal="center" vertical="center" wrapText="1"/>
    </xf>
    <xf numFmtId="49" fontId="31" fillId="0" borderId="1" xfId="0" applyNumberFormat="1" applyFont="1" applyBorder="1" applyAlignment="1">
      <alignment horizontal="left" vertical="center" wrapText="1"/>
    </xf>
    <xf numFmtId="0" fontId="0" fillId="0" borderId="45" xfId="0" applyBorder="1" applyAlignment="1">
      <alignment horizontal="left" vertical="center" wrapText="1"/>
    </xf>
    <xf numFmtId="0" fontId="31" fillId="0" borderId="1" xfId="0" applyFont="1" applyBorder="1" applyAlignment="1">
      <alignment vertical="center" wrapText="1"/>
    </xf>
    <xf numFmtId="0" fontId="0" fillId="0" borderId="45" xfId="0" applyBorder="1" applyAlignment="1">
      <alignment vertical="center" wrapText="1"/>
    </xf>
    <xf numFmtId="0" fontId="0" fillId="0" borderId="45" xfId="0" applyBorder="1" applyAlignment="1">
      <alignment horizontal="center" vertical="center" wrapText="1"/>
    </xf>
    <xf numFmtId="0" fontId="9" fillId="0" borderId="1" xfId="0" applyFont="1" applyBorder="1" applyAlignment="1">
      <alignment vertical="center" wrapText="1"/>
    </xf>
    <xf numFmtId="0" fontId="0" fillId="0" borderId="23" xfId="0" applyBorder="1" applyAlignment="1">
      <alignment vertical="center" wrapText="1"/>
    </xf>
    <xf numFmtId="49" fontId="11" fillId="0" borderId="1" xfId="0" applyNumberFormat="1" applyFont="1" applyBorder="1" applyAlignment="1">
      <alignment horizontal="right" vertical="top" wrapText="1"/>
    </xf>
    <xf numFmtId="49" fontId="0" fillId="0" borderId="45" xfId="0" applyNumberFormat="1" applyBorder="1" applyAlignment="1">
      <alignment horizontal="right" vertical="top" wrapText="1"/>
    </xf>
    <xf numFmtId="0" fontId="0" fillId="0" borderId="45" xfId="0" applyBorder="1" applyAlignment="1">
      <alignment vertical="top" wrapText="1"/>
    </xf>
    <xf numFmtId="0" fontId="0" fillId="0" borderId="23" xfId="0" applyBorder="1" applyAlignment="1">
      <alignment vertical="top" wrapText="1"/>
    </xf>
    <xf numFmtId="0" fontId="11" fillId="4" borderId="53" xfId="0" applyFont="1" applyFill="1" applyBorder="1" applyAlignment="1">
      <alignment horizontal="right" vertical="center" wrapText="1"/>
    </xf>
    <xf numFmtId="0" fontId="11" fillId="4" borderId="60" xfId="0" applyFont="1" applyFill="1" applyBorder="1" applyAlignment="1">
      <alignment horizontal="right" vertical="center" wrapText="1"/>
    </xf>
    <xf numFmtId="0" fontId="11" fillId="4" borderId="61" xfId="0" applyFont="1" applyFill="1" applyBorder="1" applyAlignment="1">
      <alignment horizontal="right" vertical="center" wrapText="1"/>
    </xf>
    <xf numFmtId="0" fontId="11" fillId="0" borderId="45" xfId="0" applyFont="1" applyBorder="1" applyAlignment="1">
      <alignment horizontal="center" vertical="top" wrapText="1"/>
    </xf>
    <xf numFmtId="49" fontId="11" fillId="0" borderId="1" xfId="0" applyNumberFormat="1" applyFont="1" applyBorder="1" applyAlignment="1">
      <alignment vertical="top" wrapText="1"/>
    </xf>
    <xf numFmtId="49" fontId="11" fillId="0" borderId="45" xfId="0" applyNumberFormat="1" applyFont="1" applyBorder="1" applyAlignment="1">
      <alignment vertical="top" wrapText="1"/>
    </xf>
    <xf numFmtId="49" fontId="11" fillId="0" borderId="23" xfId="0" applyNumberFormat="1" applyFont="1" applyBorder="1" applyAlignment="1">
      <alignment vertical="top" wrapText="1"/>
    </xf>
    <xf numFmtId="49" fontId="11" fillId="2" borderId="1" xfId="0" applyNumberFormat="1" applyFont="1" applyFill="1" applyBorder="1" applyAlignment="1">
      <alignment horizontal="center" vertical="top" wrapText="1"/>
    </xf>
    <xf numFmtId="49" fontId="11" fillId="2" borderId="45" xfId="0" applyNumberFormat="1" applyFont="1" applyFill="1" applyBorder="1" applyAlignment="1">
      <alignment horizontal="center" vertical="top" wrapText="1"/>
    </xf>
    <xf numFmtId="49" fontId="11" fillId="2" borderId="23" xfId="0" applyNumberFormat="1" applyFont="1" applyFill="1" applyBorder="1" applyAlignment="1">
      <alignment horizontal="center" vertical="top" wrapText="1"/>
    </xf>
    <xf numFmtId="0" fontId="24" fillId="0" borderId="0" xfId="0" applyFont="1" applyAlignment="1">
      <alignment horizontal="justify" vertical="center" wrapText="1"/>
    </xf>
    <xf numFmtId="0" fontId="11" fillId="0" borderId="0" xfId="0" applyFont="1" applyAlignment="1">
      <alignment horizontal="justify" vertical="center" wrapText="1"/>
    </xf>
    <xf numFmtId="0" fontId="31" fillId="0" borderId="1" xfId="0" applyFont="1" applyBorder="1" applyAlignment="1">
      <alignment horizontal="center" vertical="center" wrapText="1"/>
    </xf>
    <xf numFmtId="0" fontId="31" fillId="0" borderId="45" xfId="0" applyFont="1" applyBorder="1" applyAlignment="1">
      <alignment horizontal="center" vertical="center" wrapText="1"/>
    </xf>
    <xf numFmtId="49" fontId="9" fillId="7" borderId="1" xfId="0" applyNumberFormat="1" applyFont="1" applyFill="1" applyBorder="1" applyAlignment="1">
      <alignment vertical="center" wrapText="1"/>
    </xf>
    <xf numFmtId="0" fontId="9" fillId="0" borderId="1" xfId="0" applyFont="1" applyBorder="1" applyAlignment="1">
      <alignment horizontal="left" vertical="center" wrapText="1"/>
    </xf>
    <xf numFmtId="0" fontId="0" fillId="0" borderId="23" xfId="0" applyBorder="1" applyAlignment="1">
      <alignment horizontal="left" vertical="center" wrapText="1"/>
    </xf>
    <xf numFmtId="0" fontId="11" fillId="2" borderId="53"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0" borderId="1" xfId="0" applyFont="1" applyBorder="1" applyAlignment="1">
      <alignment horizontal="right" vertical="top" wrapText="1"/>
    </xf>
    <xf numFmtId="0" fontId="0" fillId="0" borderId="45" xfId="0" applyBorder="1" applyAlignment="1">
      <alignment horizontal="right" vertical="top" wrapText="1"/>
    </xf>
    <xf numFmtId="0" fontId="0" fillId="0" borderId="23" xfId="0" applyBorder="1" applyAlignment="1">
      <alignment horizontal="right" vertical="top" wrapText="1"/>
    </xf>
    <xf numFmtId="49" fontId="11" fillId="0" borderId="23" xfId="0" applyNumberFormat="1" applyFont="1" applyBorder="1" applyAlignment="1">
      <alignment horizontal="right" vertical="top" wrapText="1"/>
    </xf>
    <xf numFmtId="49" fontId="11" fillId="3" borderId="1" xfId="0" applyNumberFormat="1" applyFont="1" applyFill="1" applyBorder="1" applyAlignment="1">
      <alignment horizontal="center" vertical="top" wrapText="1"/>
    </xf>
    <xf numFmtId="49" fontId="11" fillId="3" borderId="45" xfId="0" applyNumberFormat="1" applyFont="1" applyFill="1" applyBorder="1" applyAlignment="1">
      <alignment horizontal="center" vertical="top" wrapText="1"/>
    </xf>
    <xf numFmtId="49" fontId="11" fillId="3" borderId="23" xfId="0" applyNumberFormat="1" applyFont="1" applyFill="1" applyBorder="1" applyAlignment="1">
      <alignment horizontal="center" vertical="top" wrapText="1"/>
    </xf>
    <xf numFmtId="49" fontId="9" fillId="0" borderId="63" xfId="0" applyNumberFormat="1" applyFont="1" applyBorder="1" applyAlignment="1">
      <alignment horizontal="left" vertical="center" wrapText="1"/>
    </xf>
    <xf numFmtId="0" fontId="11" fillId="2" borderId="53" xfId="0" applyFont="1" applyFill="1" applyBorder="1" applyAlignment="1">
      <alignment horizontal="right" vertical="center" wrapText="1"/>
    </xf>
    <xf numFmtId="0" fontId="11" fillId="2" borderId="60" xfId="0" applyFont="1" applyFill="1" applyBorder="1" applyAlignment="1">
      <alignment horizontal="right" vertical="center" wrapText="1"/>
    </xf>
    <xf numFmtId="0" fontId="11" fillId="2" borderId="61" xfId="0" applyFont="1" applyFill="1" applyBorder="1" applyAlignment="1">
      <alignment horizontal="right" vertical="center" wrapText="1"/>
    </xf>
    <xf numFmtId="0" fontId="11" fillId="3" borderId="53" xfId="0" applyFont="1" applyFill="1" applyBorder="1" applyAlignment="1">
      <alignment horizontal="right" vertical="center" wrapText="1"/>
    </xf>
    <xf numFmtId="0" fontId="11" fillId="3" borderId="60" xfId="0" applyFont="1" applyFill="1" applyBorder="1" applyAlignment="1">
      <alignment horizontal="right" vertical="center" wrapText="1"/>
    </xf>
    <xf numFmtId="0" fontId="11" fillId="3" borderId="61" xfId="0" applyFont="1" applyFill="1" applyBorder="1" applyAlignment="1">
      <alignment horizontal="right" vertical="center" wrapText="1"/>
    </xf>
    <xf numFmtId="49" fontId="11" fillId="6" borderId="53" xfId="0" applyNumberFormat="1" applyFont="1" applyFill="1" applyBorder="1" applyAlignment="1">
      <alignment horizontal="right" vertical="center" wrapText="1"/>
    </xf>
    <xf numFmtId="49" fontId="11" fillId="6" borderId="60" xfId="0" applyNumberFormat="1" applyFont="1" applyFill="1" applyBorder="1" applyAlignment="1">
      <alignment horizontal="right" vertical="center" wrapText="1"/>
    </xf>
    <xf numFmtId="49" fontId="11" fillId="6" borderId="61" xfId="0" applyNumberFormat="1" applyFont="1" applyFill="1" applyBorder="1" applyAlignment="1">
      <alignment horizontal="right" vertical="center" wrapText="1"/>
    </xf>
    <xf numFmtId="0" fontId="31" fillId="0" borderId="23" xfId="0" applyFont="1" applyBorder="1" applyAlignment="1">
      <alignment horizontal="center" vertical="center" wrapText="1"/>
    </xf>
    <xf numFmtId="49" fontId="0" fillId="0" borderId="23" xfId="0" applyNumberFormat="1" applyBorder="1" applyAlignment="1">
      <alignment horizontal="center" vertical="top" wrapText="1"/>
    </xf>
    <xf numFmtId="0" fontId="11" fillId="0" borderId="28" xfId="0" applyFont="1" applyBorder="1" applyAlignment="1">
      <alignment horizontal="center" vertical="top" wrapText="1"/>
    </xf>
    <xf numFmtId="49" fontId="11" fillId="3" borderId="28" xfId="0" applyNumberFormat="1" applyFont="1" applyFill="1" applyBorder="1" applyAlignment="1">
      <alignment horizontal="center" vertical="top" wrapText="1"/>
    </xf>
    <xf numFmtId="49" fontId="11" fillId="2" borderId="28" xfId="0" applyNumberFormat="1" applyFont="1" applyFill="1" applyBorder="1" applyAlignment="1">
      <alignment horizontal="center" vertical="top" wrapText="1"/>
    </xf>
    <xf numFmtId="49" fontId="11" fillId="0" borderId="1" xfId="0" applyNumberFormat="1" applyFont="1" applyBorder="1" applyAlignment="1">
      <alignment horizontal="center" vertical="top" wrapText="1"/>
    </xf>
    <xf numFmtId="49" fontId="11" fillId="0" borderId="45" xfId="0" applyNumberFormat="1" applyFont="1" applyBorder="1" applyAlignment="1">
      <alignment horizontal="center" vertical="top" wrapText="1"/>
    </xf>
    <xf numFmtId="0" fontId="11" fillId="0" borderId="61" xfId="0" applyFont="1" applyBorder="1" applyAlignment="1">
      <alignment horizontal="left" vertical="center" wrapText="1"/>
    </xf>
    <xf numFmtId="0" fontId="11" fillId="0" borderId="23" xfId="0" applyFont="1" applyBorder="1" applyAlignment="1">
      <alignment horizontal="center" vertical="top" wrapText="1"/>
    </xf>
    <xf numFmtId="49" fontId="11" fillId="0" borderId="45" xfId="0" applyNumberFormat="1" applyFont="1" applyBorder="1" applyAlignment="1">
      <alignment horizontal="right" vertical="top" wrapText="1"/>
    </xf>
    <xf numFmtId="0" fontId="11" fillId="0" borderId="1" xfId="0" applyFont="1" applyBorder="1" applyAlignment="1">
      <alignment vertical="top" wrapText="1"/>
    </xf>
    <xf numFmtId="0" fontId="11" fillId="0" borderId="45" xfId="0" applyFont="1" applyBorder="1" applyAlignment="1">
      <alignment vertical="top" wrapText="1"/>
    </xf>
    <xf numFmtId="0" fontId="11" fillId="2" borderId="53"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9" fillId="0" borderId="28" xfId="0" applyFont="1" applyBorder="1" applyAlignment="1">
      <alignment horizontal="center" vertical="center" textRotation="90" wrapText="1"/>
    </xf>
    <xf numFmtId="0" fontId="9" fillId="0" borderId="28" xfId="0" applyFont="1" applyBorder="1" applyAlignment="1">
      <alignment horizontal="center" vertical="center" wrapText="1"/>
    </xf>
    <xf numFmtId="0" fontId="9" fillId="0" borderId="1" xfId="0" applyFont="1" applyBorder="1" applyAlignment="1">
      <alignment horizontal="center" vertical="center" textRotation="90" wrapText="1" shrinkToFit="1"/>
    </xf>
    <xf numFmtId="0" fontId="9" fillId="0" borderId="45" xfId="0" applyFont="1" applyBorder="1" applyAlignment="1">
      <alignment horizontal="center" vertical="center" textRotation="90" wrapText="1" shrinkToFit="1"/>
    </xf>
    <xf numFmtId="0" fontId="9" fillId="0" borderId="23" xfId="0" applyFont="1" applyBorder="1" applyAlignment="1">
      <alignment horizontal="center" vertical="center" textRotation="90" wrapText="1" shrinkToFit="1"/>
    </xf>
    <xf numFmtId="0" fontId="9" fillId="0" borderId="1" xfId="0" applyFont="1" applyBorder="1" applyAlignment="1">
      <alignment horizontal="center" vertical="center" textRotation="90" wrapText="1"/>
    </xf>
    <xf numFmtId="0" fontId="9" fillId="0" borderId="45" xfId="0" applyFont="1" applyBorder="1" applyAlignment="1">
      <alignment horizontal="center" vertical="center" textRotation="90" wrapText="1"/>
    </xf>
    <xf numFmtId="0" fontId="9" fillId="0" borderId="23" xfId="0" applyFont="1" applyBorder="1" applyAlignment="1">
      <alignment horizontal="center" vertical="center" textRotation="90" wrapText="1"/>
    </xf>
    <xf numFmtId="0" fontId="31" fillId="0" borderId="1" xfId="0" applyFont="1" applyBorder="1" applyAlignment="1">
      <alignment horizontal="center" vertical="center" textRotation="90" wrapText="1" shrinkToFit="1"/>
    </xf>
    <xf numFmtId="0" fontId="31" fillId="0" borderId="45" xfId="0" applyFont="1" applyBorder="1" applyAlignment="1">
      <alignment horizontal="center" vertical="center" textRotation="90" wrapText="1" shrinkToFit="1"/>
    </xf>
    <xf numFmtId="0" fontId="31" fillId="0" borderId="23" xfId="0" applyFont="1" applyBorder="1" applyAlignment="1">
      <alignment horizontal="center" vertical="center" textRotation="90" wrapText="1" shrinkToFit="1"/>
    </xf>
    <xf numFmtId="0" fontId="38" fillId="0" borderId="0" xfId="0" applyFont="1" applyAlignment="1">
      <alignment horizontal="justify" vertical="center" wrapText="1"/>
    </xf>
    <xf numFmtId="0" fontId="24" fillId="0" borderId="0" xfId="0" applyFont="1" applyAlignment="1">
      <alignment vertical="top" wrapText="1"/>
    </xf>
    <xf numFmtId="0" fontId="37" fillId="0" borderId="0" xfId="0" applyFont="1"/>
    <xf numFmtId="165" fontId="31" fillId="0" borderId="1" xfId="0" applyNumberFormat="1" applyFont="1" applyBorder="1" applyAlignment="1">
      <alignment vertical="center" wrapText="1"/>
    </xf>
    <xf numFmtId="49" fontId="31" fillId="0" borderId="1" xfId="0" applyNumberFormat="1" applyFont="1" applyBorder="1" applyAlignment="1">
      <alignment horizontal="center" vertical="center" wrapText="1"/>
    </xf>
    <xf numFmtId="166" fontId="11" fillId="4" borderId="60" xfId="0" applyNumberFormat="1" applyFont="1" applyFill="1" applyBorder="1" applyAlignment="1">
      <alignment horizontal="center" vertical="center" wrapText="1"/>
    </xf>
    <xf numFmtId="166" fontId="11" fillId="4" borderId="61" xfId="0" applyNumberFormat="1" applyFont="1" applyFill="1" applyBorder="1" applyAlignment="1">
      <alignment horizontal="center" vertical="center" wrapText="1"/>
    </xf>
    <xf numFmtId="0" fontId="11" fillId="2" borderId="53" xfId="0" applyFont="1" applyFill="1" applyBorder="1" applyAlignment="1">
      <alignment horizontal="center" vertical="top" wrapText="1"/>
    </xf>
    <xf numFmtId="0" fontId="11" fillId="2" borderId="60" xfId="0" applyFont="1" applyFill="1" applyBorder="1" applyAlignment="1">
      <alignment horizontal="center" vertical="top" wrapText="1"/>
    </xf>
    <xf numFmtId="0" fontId="11" fillId="2" borderId="61" xfId="0" applyFont="1" applyFill="1" applyBorder="1" applyAlignment="1">
      <alignment horizontal="center" vertical="top" wrapText="1"/>
    </xf>
    <xf numFmtId="0" fontId="27" fillId="0" borderId="0" xfId="0" applyFont="1" applyAlignment="1">
      <alignment horizontal="left" vertical="center" wrapText="1"/>
    </xf>
    <xf numFmtId="0" fontId="41" fillId="0" borderId="0" xfId="0" applyFont="1" applyAlignment="1">
      <alignment horizontal="center" vertical="center" wrapText="1"/>
    </xf>
    <xf numFmtId="0" fontId="11" fillId="6" borderId="28" xfId="0" applyFont="1" applyFill="1" applyBorder="1" applyAlignment="1">
      <alignment horizontal="left" vertical="center" wrapText="1"/>
    </xf>
    <xf numFmtId="0" fontId="19" fillId="6" borderId="28" xfId="0" applyFont="1" applyFill="1" applyBorder="1" applyAlignment="1">
      <alignment horizontal="left" vertical="center" wrapText="1"/>
    </xf>
    <xf numFmtId="0" fontId="11" fillId="4" borderId="28" xfId="0" applyFont="1" applyFill="1" applyBorder="1" applyAlignment="1">
      <alignment horizontal="right" vertical="center" wrapText="1"/>
    </xf>
    <xf numFmtId="0" fontId="30" fillId="2" borderId="53" xfId="0" applyFont="1" applyFill="1" applyBorder="1" applyAlignment="1">
      <alignment horizontal="left" vertical="center" wrapText="1"/>
    </xf>
    <xf numFmtId="0" fontId="30" fillId="2" borderId="60" xfId="0" applyFont="1" applyFill="1" applyBorder="1" applyAlignment="1">
      <alignment horizontal="left" vertical="center" wrapText="1"/>
    </xf>
    <xf numFmtId="0" fontId="30" fillId="2" borderId="61" xfId="0" applyFont="1" applyFill="1" applyBorder="1" applyAlignment="1">
      <alignment horizontal="left" vertical="center" wrapText="1"/>
    </xf>
    <xf numFmtId="0" fontId="42" fillId="0" borderId="0" xfId="0" applyFont="1" applyAlignment="1">
      <alignment horizontal="left" vertical="center" wrapText="1"/>
    </xf>
    <xf numFmtId="49" fontId="2"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2" fillId="3" borderId="13" xfId="0" applyNumberFormat="1" applyFont="1" applyFill="1" applyBorder="1" applyAlignment="1">
      <alignment horizontal="center" vertical="top"/>
    </xf>
    <xf numFmtId="49" fontId="2" fillId="3" borderId="18" xfId="0" applyNumberFormat="1" applyFont="1" applyFill="1" applyBorder="1" applyAlignment="1">
      <alignment horizontal="center" vertical="top"/>
    </xf>
    <xf numFmtId="0" fontId="12" fillId="0" borderId="27" xfId="0" applyFont="1" applyBorder="1" applyAlignment="1">
      <alignment horizontal="center" vertical="top" wrapText="1"/>
    </xf>
    <xf numFmtId="0" fontId="0" fillId="0" borderId="30" xfId="0" applyBorder="1" applyAlignment="1">
      <alignment horizontal="center" vertical="top" wrapText="1"/>
    </xf>
    <xf numFmtId="0" fontId="12" fillId="0" borderId="65" xfId="0" applyFont="1" applyBorder="1" applyAlignment="1">
      <alignment horizontal="center" vertical="top" wrapText="1"/>
    </xf>
    <xf numFmtId="0" fontId="12" fillId="0" borderId="66" xfId="0" applyFont="1" applyBorder="1" applyAlignment="1">
      <alignment horizontal="center" vertical="top" wrapText="1"/>
    </xf>
    <xf numFmtId="0" fontId="4"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49" fontId="2" fillId="0" borderId="14" xfId="0" applyNumberFormat="1" applyFont="1" applyBorder="1" applyAlignment="1">
      <alignment horizontal="center" vertical="top"/>
    </xf>
    <xf numFmtId="49" fontId="2" fillId="0" borderId="17" xfId="0" applyNumberFormat="1" applyFont="1" applyBorder="1" applyAlignment="1">
      <alignment horizontal="center" vertical="top"/>
    </xf>
    <xf numFmtId="49" fontId="2"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2" fillId="2" borderId="14" xfId="0" applyNumberFormat="1" applyFont="1" applyFill="1" applyBorder="1" applyAlignment="1">
      <alignment horizontal="center" vertical="top"/>
    </xf>
    <xf numFmtId="49" fontId="2" fillId="2" borderId="17" xfId="0" applyNumberFormat="1" applyFont="1" applyFill="1" applyBorder="1" applyAlignment="1">
      <alignment horizontal="center" vertical="top"/>
    </xf>
    <xf numFmtId="49" fontId="2" fillId="0" borderId="32" xfId="0" applyNumberFormat="1" applyFont="1" applyBorder="1" applyAlignment="1">
      <alignment horizontal="center" vertical="top" wrapText="1"/>
    </xf>
    <xf numFmtId="49" fontId="12"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12" fillId="0" borderId="29" xfId="0" applyFont="1" applyBorder="1" applyAlignment="1">
      <alignment horizontal="center" vertical="top" wrapText="1"/>
    </xf>
    <xf numFmtId="49" fontId="12" fillId="0" borderId="67" xfId="0" applyNumberFormat="1" applyFont="1" applyBorder="1" applyAlignment="1">
      <alignment horizontal="center" vertical="top" wrapText="1"/>
    </xf>
    <xf numFmtId="49" fontId="12" fillId="0" borderId="34" xfId="0" applyNumberFormat="1" applyFont="1" applyBorder="1" applyAlignment="1">
      <alignment horizontal="center" vertical="top" wrapText="1"/>
    </xf>
    <xf numFmtId="49" fontId="12" fillId="0" borderId="25" xfId="0" applyNumberFormat="1" applyFont="1" applyBorder="1" applyAlignment="1">
      <alignment horizontal="center" vertical="top" wrapText="1"/>
    </xf>
    <xf numFmtId="0" fontId="5" fillId="5" borderId="33" xfId="0" applyFont="1" applyFill="1" applyBorder="1" applyAlignment="1">
      <alignment horizontal="left" vertical="top" wrapText="1"/>
    </xf>
    <xf numFmtId="0" fontId="13" fillId="5" borderId="20"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0" fontId="5" fillId="6" borderId="2" xfId="0" applyFont="1" applyFill="1" applyBorder="1" applyAlignment="1">
      <alignment horizontal="left" vertical="top" wrapText="1"/>
    </xf>
    <xf numFmtId="0" fontId="5" fillId="6" borderId="3" xfId="0" applyFont="1" applyFill="1" applyBorder="1" applyAlignment="1">
      <alignment horizontal="left" vertical="top" wrapText="1"/>
    </xf>
    <xf numFmtId="0" fontId="5" fillId="6" borderId="33" xfId="0" applyFont="1" applyFill="1" applyBorder="1" applyAlignment="1">
      <alignment horizontal="left" vertical="top" wrapText="1"/>
    </xf>
    <xf numFmtId="0" fontId="13" fillId="6" borderId="20" xfId="0" applyFont="1" applyFill="1" applyBorder="1" applyAlignment="1">
      <alignment horizontal="left" vertical="top" wrapText="1"/>
    </xf>
    <xf numFmtId="49" fontId="18"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8" fillId="0" borderId="50" xfId="0" applyNumberFormat="1" applyFont="1" applyBorder="1" applyAlignment="1">
      <alignment horizontal="center" vertical="top"/>
    </xf>
    <xf numFmtId="49" fontId="12" fillId="0" borderId="51" xfId="0" applyNumberFormat="1" applyFont="1" applyBorder="1" applyAlignment="1">
      <alignment horizontal="center" vertical="top"/>
    </xf>
    <xf numFmtId="0" fontId="0" fillId="0" borderId="9" xfId="0" applyBorder="1" applyAlignment="1">
      <alignment horizontal="center" vertical="top" wrapText="1"/>
    </xf>
    <xf numFmtId="0" fontId="0" fillId="0" borderId="68" xfId="0" applyBorder="1" applyAlignment="1">
      <alignment horizontal="center" vertical="top" wrapText="1"/>
    </xf>
    <xf numFmtId="49" fontId="18" fillId="0" borderId="0" xfId="0" applyNumberFormat="1" applyFont="1" applyAlignment="1">
      <alignment horizontal="center" vertical="top"/>
    </xf>
    <xf numFmtId="49" fontId="2" fillId="0" borderId="45" xfId="0" applyNumberFormat="1" applyFont="1" applyBorder="1" applyAlignment="1">
      <alignment horizontal="center" vertical="top"/>
    </xf>
    <xf numFmtId="49" fontId="2" fillId="3" borderId="6" xfId="0" applyNumberFormat="1" applyFont="1" applyFill="1" applyBorder="1" applyAlignment="1">
      <alignment horizontal="center" vertical="top" wrapText="1"/>
    </xf>
    <xf numFmtId="49" fontId="2" fillId="2" borderId="19" xfId="0" applyNumberFormat="1" applyFont="1" applyFill="1" applyBorder="1" applyAlignment="1">
      <alignment horizontal="center" vertical="top" wrapText="1"/>
    </xf>
    <xf numFmtId="49" fontId="2" fillId="0" borderId="19" xfId="0" applyNumberFormat="1" applyFont="1" applyBorder="1" applyAlignment="1">
      <alignment horizontal="center" vertical="top" wrapText="1"/>
    </xf>
    <xf numFmtId="49" fontId="11" fillId="6" borderId="70" xfId="0" applyNumberFormat="1" applyFont="1" applyFill="1" applyBorder="1" applyAlignment="1">
      <alignment horizontal="right" vertical="top"/>
    </xf>
    <xf numFmtId="49" fontId="11" fillId="6" borderId="71" xfId="0" applyNumberFormat="1" applyFont="1" applyFill="1" applyBorder="1" applyAlignment="1">
      <alignment horizontal="right" vertical="top"/>
    </xf>
    <xf numFmtId="49" fontId="11" fillId="6" borderId="72" xfId="0" applyNumberFormat="1" applyFont="1" applyFill="1" applyBorder="1" applyAlignment="1">
      <alignment horizontal="right" vertical="top"/>
    </xf>
    <xf numFmtId="0" fontId="4" fillId="5" borderId="20" xfId="0" applyFont="1" applyFill="1" applyBorder="1" applyAlignment="1">
      <alignment horizontal="left" vertical="top" wrapText="1"/>
    </xf>
    <xf numFmtId="49" fontId="11" fillId="2" borderId="70" xfId="0" applyNumberFormat="1" applyFont="1" applyFill="1" applyBorder="1" applyAlignment="1">
      <alignment horizontal="right" vertical="top"/>
    </xf>
    <xf numFmtId="49" fontId="11" fillId="2" borderId="71" xfId="0" applyNumberFormat="1" applyFont="1" applyFill="1" applyBorder="1" applyAlignment="1">
      <alignment horizontal="right" vertical="top"/>
    </xf>
    <xf numFmtId="49" fontId="11" fillId="2" borderId="72" xfId="0" applyNumberFormat="1" applyFont="1" applyFill="1" applyBorder="1" applyAlignment="1">
      <alignment horizontal="right" vertical="top"/>
    </xf>
    <xf numFmtId="49" fontId="18" fillId="0" borderId="69" xfId="0" applyNumberFormat="1" applyFont="1" applyBorder="1" applyAlignment="1">
      <alignment horizontal="center" vertical="top" wrapText="1"/>
    </xf>
    <xf numFmtId="0" fontId="12" fillId="0" borderId="9" xfId="0" applyFont="1" applyBorder="1" applyAlignment="1">
      <alignment horizontal="center" vertical="top" wrapText="1"/>
    </xf>
    <xf numFmtId="0" fontId="12" fillId="0" borderId="10" xfId="0" applyFont="1" applyBorder="1" applyAlignment="1">
      <alignment horizontal="center" vertical="top" wrapText="1"/>
    </xf>
    <xf numFmtId="49" fontId="12" fillId="0" borderId="10" xfId="0" applyNumberFormat="1" applyFont="1" applyBorder="1" applyAlignment="1">
      <alignment horizontal="center" vertical="top" wrapText="1"/>
    </xf>
    <xf numFmtId="49" fontId="2" fillId="3" borderId="16" xfId="0" applyNumberFormat="1" applyFont="1" applyFill="1" applyBorder="1" applyAlignment="1">
      <alignment horizontal="center" vertical="top"/>
    </xf>
    <xf numFmtId="49" fontId="2" fillId="2" borderId="45" xfId="0" applyNumberFormat="1" applyFont="1" applyFill="1" applyBorder="1" applyAlignment="1">
      <alignment horizontal="center" vertical="top"/>
    </xf>
    <xf numFmtId="49" fontId="2" fillId="3" borderId="27" xfId="0" applyNumberFormat="1" applyFont="1" applyFill="1" applyBorder="1" applyAlignment="1">
      <alignment horizontal="center" vertical="top" wrapText="1"/>
    </xf>
    <xf numFmtId="49" fontId="2"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5"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1" fillId="2" borderId="8" xfId="0" applyNumberFormat="1" applyFont="1" applyFill="1" applyBorder="1" applyAlignment="1">
      <alignment horizontal="right" vertical="top"/>
    </xf>
    <xf numFmtId="49" fontId="6" fillId="6" borderId="54" xfId="1" applyNumberFormat="1" applyFont="1" applyFill="1" applyBorder="1" applyAlignment="1">
      <alignment horizontal="left" vertical="top"/>
    </xf>
    <xf numFmtId="49" fontId="6" fillId="6" borderId="71" xfId="1" applyNumberFormat="1" applyFont="1" applyFill="1" applyBorder="1" applyAlignment="1">
      <alignment horizontal="left" vertical="top"/>
    </xf>
    <xf numFmtId="49" fontId="6" fillId="6" borderId="72" xfId="1" applyNumberFormat="1" applyFont="1" applyFill="1" applyBorder="1" applyAlignment="1">
      <alignment horizontal="left"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11" fillId="6" borderId="54" xfId="0" applyNumberFormat="1" applyFont="1" applyFill="1" applyBorder="1" applyAlignment="1">
      <alignment horizontal="left" vertical="top"/>
    </xf>
    <xf numFmtId="49" fontId="11" fillId="6" borderId="71" xfId="0" applyNumberFormat="1" applyFont="1" applyFill="1" applyBorder="1" applyAlignment="1">
      <alignment horizontal="left" vertical="top"/>
    </xf>
    <xf numFmtId="49" fontId="11" fillId="6" borderId="72" xfId="0" applyNumberFormat="1" applyFont="1" applyFill="1" applyBorder="1" applyAlignment="1">
      <alignment horizontal="left" vertical="top"/>
    </xf>
    <xf numFmtId="0" fontId="10" fillId="0" borderId="16" xfId="1" applyFont="1" applyBorder="1" applyAlignment="1">
      <alignment horizontal="center" vertical="top" wrapText="1"/>
    </xf>
    <xf numFmtId="0" fontId="10" fillId="0" borderId="6" xfId="1" applyFont="1" applyBorder="1" applyAlignment="1">
      <alignment horizontal="center" vertical="top" wrapText="1"/>
    </xf>
    <xf numFmtId="49" fontId="11" fillId="0" borderId="34" xfId="1" applyNumberFormat="1" applyFont="1" applyBorder="1" applyAlignment="1">
      <alignment horizontal="center" vertical="top"/>
    </xf>
    <xf numFmtId="49" fontId="11" fillId="0" borderId="10" xfId="1" applyNumberFormat="1" applyFont="1" applyBorder="1" applyAlignment="1">
      <alignment horizontal="center" vertical="top"/>
    </xf>
    <xf numFmtId="0" fontId="9" fillId="0" borderId="2" xfId="1" applyFont="1" applyBorder="1" applyAlignment="1">
      <alignment vertical="top" wrapText="1"/>
    </xf>
    <xf numFmtId="0" fontId="9" fillId="0" borderId="4" xfId="1" applyFont="1" applyBorder="1" applyAlignment="1">
      <alignment vertical="top" wrapText="1"/>
    </xf>
    <xf numFmtId="0" fontId="14" fillId="0" borderId="4" xfId="1" applyFont="1" applyBorder="1" applyAlignment="1">
      <alignment vertical="top" wrapText="1"/>
    </xf>
    <xf numFmtId="49" fontId="18" fillId="0" borderId="9" xfId="0" applyNumberFormat="1" applyFont="1" applyBorder="1" applyAlignment="1">
      <alignment horizontal="center" vertical="top" wrapText="1"/>
    </xf>
    <xf numFmtId="0" fontId="7" fillId="0" borderId="5" xfId="1" applyFont="1" applyBorder="1" applyAlignment="1">
      <alignment horizontal="center" vertical="top" wrapText="1"/>
    </xf>
    <xf numFmtId="0" fontId="7" fillId="0" borderId="6" xfId="1" applyFont="1" applyBorder="1" applyAlignment="1">
      <alignment horizontal="center" vertical="top" wrapText="1"/>
    </xf>
    <xf numFmtId="49" fontId="6" fillId="6" borderId="27" xfId="1" applyNumberFormat="1" applyFont="1" applyFill="1" applyBorder="1" applyAlignment="1">
      <alignment horizontal="left" vertical="top"/>
    </xf>
    <xf numFmtId="49" fontId="6" fillId="6" borderId="7" xfId="1" applyNumberFormat="1" applyFont="1" applyFill="1" applyBorder="1" applyAlignment="1">
      <alignment horizontal="left" vertical="top"/>
    </xf>
    <xf numFmtId="49" fontId="6" fillId="6" borderId="73" xfId="1" applyNumberFormat="1" applyFont="1" applyFill="1" applyBorder="1" applyAlignment="1">
      <alignment horizontal="left" vertical="top"/>
    </xf>
    <xf numFmtId="49" fontId="6" fillId="0" borderId="32" xfId="1" applyNumberFormat="1" applyFont="1" applyBorder="1" applyAlignment="1">
      <alignment horizontal="center" vertical="top"/>
    </xf>
    <xf numFmtId="49" fontId="6" fillId="0" borderId="19" xfId="1" applyNumberFormat="1" applyFont="1" applyBorder="1" applyAlignment="1">
      <alignment horizontal="center" vertical="top"/>
    </xf>
    <xf numFmtId="49" fontId="7" fillId="0" borderId="33" xfId="1" applyNumberFormat="1" applyFont="1" applyBorder="1" applyAlignment="1">
      <alignment horizontal="center" vertical="top"/>
    </xf>
    <xf numFmtId="49" fontId="7" fillId="0" borderId="20" xfId="1" applyNumberFormat="1" applyFont="1" applyBorder="1" applyAlignment="1">
      <alignment horizontal="center" vertical="top"/>
    </xf>
    <xf numFmtId="0" fontId="9" fillId="0" borderId="2" xfId="1" applyFont="1" applyBorder="1" applyAlignment="1">
      <alignment horizontal="left" vertical="top" wrapText="1"/>
    </xf>
    <xf numFmtId="0" fontId="9" fillId="0" borderId="3" xfId="1" applyFont="1" applyBorder="1" applyAlignment="1">
      <alignment horizontal="left" vertical="top" wrapText="1"/>
    </xf>
    <xf numFmtId="49" fontId="6" fillId="0" borderId="45" xfId="1" applyNumberFormat="1" applyFont="1" applyBorder="1" applyAlignment="1">
      <alignment horizontal="center" vertical="top"/>
    </xf>
    <xf numFmtId="49" fontId="7" fillId="0" borderId="57" xfId="1" applyNumberFormat="1" applyFont="1" applyBorder="1" applyAlignment="1">
      <alignment horizontal="center" vertical="top"/>
    </xf>
    <xf numFmtId="0" fontId="9" fillId="0" borderId="4" xfId="1" applyFont="1" applyBorder="1" applyAlignment="1">
      <alignment horizontal="left" vertical="top" wrapText="1"/>
    </xf>
    <xf numFmtId="0" fontId="12" fillId="0" borderId="14" xfId="1" applyFont="1" applyBorder="1" applyAlignment="1">
      <alignment horizontal="center" vertical="center" textRotation="90" wrapText="1"/>
    </xf>
    <xf numFmtId="0" fontId="12" fillId="0" borderId="28" xfId="1" applyFont="1" applyBorder="1" applyAlignment="1">
      <alignment horizontal="center" vertical="center" textRotation="90" wrapText="1"/>
    </xf>
    <xf numFmtId="0" fontId="12" fillId="0" borderId="1" xfId="1" applyFont="1" applyBorder="1" applyAlignment="1">
      <alignment horizontal="center" vertical="center" textRotation="90" wrapText="1"/>
    </xf>
    <xf numFmtId="0" fontId="12" fillId="0" borderId="32" xfId="1" applyFont="1" applyBorder="1" applyAlignment="1">
      <alignment horizontal="center" vertical="center" textRotation="90" wrapText="1"/>
    </xf>
    <xf numFmtId="0" fontId="12" fillId="0" borderId="45" xfId="1" applyFont="1" applyBorder="1" applyAlignment="1">
      <alignment horizontal="center" vertical="center" textRotation="90" wrapText="1"/>
    </xf>
    <xf numFmtId="49" fontId="11" fillId="0" borderId="9" xfId="1" applyNumberFormat="1" applyFont="1" applyBorder="1" applyAlignment="1">
      <alignment horizontal="center" vertical="top"/>
    </xf>
    <xf numFmtId="0" fontId="7" fillId="0" borderId="27" xfId="1" applyFont="1" applyBorder="1" applyAlignment="1">
      <alignment horizontal="center" vertical="top"/>
    </xf>
    <xf numFmtId="0" fontId="7" fillId="0" borderId="29" xfId="1" applyFont="1" applyBorder="1" applyAlignment="1">
      <alignment horizontal="center" vertical="top"/>
    </xf>
    <xf numFmtId="0" fontId="7" fillId="0" borderId="30" xfId="1" applyFont="1" applyBorder="1" applyAlignment="1">
      <alignment horizontal="center" vertical="top"/>
    </xf>
    <xf numFmtId="0" fontId="8" fillId="6" borderId="54" xfId="1" applyFont="1" applyFill="1" applyBorder="1" applyAlignment="1">
      <alignment horizontal="left" vertical="center" wrapText="1"/>
    </xf>
    <xf numFmtId="0" fontId="8" fillId="6" borderId="71" xfId="1" applyFont="1" applyFill="1" applyBorder="1" applyAlignment="1">
      <alignment horizontal="left" vertical="center" wrapText="1"/>
    </xf>
    <xf numFmtId="0" fontId="8" fillId="6" borderId="72" xfId="1" applyFont="1" applyFill="1" applyBorder="1" applyAlignment="1">
      <alignment horizontal="left" vertical="center" wrapText="1"/>
    </xf>
    <xf numFmtId="49" fontId="6" fillId="2" borderId="2" xfId="1" applyNumberFormat="1" applyFont="1" applyFill="1" applyBorder="1" applyAlignment="1">
      <alignment horizontal="center" vertical="top"/>
    </xf>
    <xf numFmtId="49" fontId="6" fillId="2" borderId="4"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2" fillId="0" borderId="9"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0" fontId="12" fillId="0" borderId="13" xfId="1"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47" xfId="1" applyFont="1" applyBorder="1" applyAlignment="1">
      <alignment horizontal="center" vertical="center" textRotation="90" wrapText="1"/>
    </xf>
    <xf numFmtId="0" fontId="12" fillId="0" borderId="16" xfId="1" applyFont="1" applyBorder="1" applyAlignment="1">
      <alignment horizontal="center" vertical="center" textRotation="90" wrapText="1"/>
    </xf>
    <xf numFmtId="0" fontId="12" fillId="0" borderId="58" xfId="1" applyFont="1" applyBorder="1" applyAlignment="1">
      <alignment horizontal="center" vertical="center" textRotation="90" wrapText="1"/>
    </xf>
    <xf numFmtId="0" fontId="12" fillId="0" borderId="57" xfId="1" applyFont="1" applyBorder="1" applyAlignment="1">
      <alignment horizontal="center" vertical="center" textRotation="90" wrapText="1"/>
    </xf>
    <xf numFmtId="0" fontId="12" fillId="0" borderId="52" xfId="1" applyFont="1" applyBorder="1" applyAlignment="1">
      <alignment horizontal="center" vertical="center" textRotation="90" wrapText="1"/>
    </xf>
    <xf numFmtId="0" fontId="12" fillId="0" borderId="53" xfId="1" applyFont="1" applyBorder="1" applyAlignment="1">
      <alignment horizontal="center" vertical="center" textRotation="90" wrapText="1"/>
    </xf>
    <xf numFmtId="0" fontId="12" fillId="0" borderId="56" xfId="1" applyFont="1" applyBorder="1" applyAlignment="1">
      <alignment horizontal="center" vertical="center" textRotation="90" wrapText="1"/>
    </xf>
    <xf numFmtId="0" fontId="5" fillId="0" borderId="32" xfId="1" applyFont="1" applyBorder="1" applyAlignment="1">
      <alignment horizontal="center" vertical="center" wrapText="1"/>
    </xf>
    <xf numFmtId="0" fontId="5" fillId="0" borderId="45"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5" xfId="1" applyFont="1" applyBorder="1" applyAlignment="1">
      <alignment horizontal="center" vertical="center" wrapText="1"/>
    </xf>
    <xf numFmtId="0" fontId="12" fillId="0" borderId="28" xfId="1"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22" fillId="0" borderId="0" xfId="0" applyFont="1" applyAlignment="1">
      <alignment horizontal="center" vertical="center" wrapText="1"/>
    </xf>
    <xf numFmtId="0" fontId="11" fillId="3" borderId="28" xfId="0" applyFont="1" applyFill="1" applyBorder="1" applyAlignment="1">
      <alignment horizontal="left" vertical="center" wrapText="1"/>
    </xf>
    <xf numFmtId="0" fontId="11" fillId="2" borderId="28" xfId="0" applyFont="1" applyFill="1" applyBorder="1" applyAlignment="1">
      <alignment horizontal="left" vertical="center" wrapText="1"/>
    </xf>
    <xf numFmtId="0" fontId="11" fillId="0" borderId="28" xfId="0" applyFont="1" applyBorder="1" applyAlignment="1">
      <alignment horizontal="center" vertical="center" wrapText="1"/>
    </xf>
    <xf numFmtId="0" fontId="11" fillId="0" borderId="28" xfId="0" applyFont="1" applyBorder="1" applyAlignment="1">
      <alignment horizontal="left" vertical="center" wrapText="1"/>
    </xf>
    <xf numFmtId="166" fontId="9" fillId="0" borderId="28" xfId="0" applyNumberFormat="1" applyFont="1" applyBorder="1" applyAlignment="1">
      <alignment horizontal="left" vertical="center" wrapText="1"/>
    </xf>
    <xf numFmtId="165" fontId="11" fillId="2" borderId="28" xfId="0" applyNumberFormat="1" applyFont="1" applyFill="1" applyBorder="1" applyAlignment="1">
      <alignment horizontal="center" vertical="center" wrapText="1"/>
    </xf>
    <xf numFmtId="165" fontId="11" fillId="2" borderId="28" xfId="0" applyNumberFormat="1" applyFont="1" applyFill="1" applyBorder="1" applyAlignment="1">
      <alignment horizontal="left" vertical="center" wrapText="1"/>
    </xf>
    <xf numFmtId="165" fontId="11" fillId="3" borderId="28" xfId="0" applyNumberFormat="1" applyFont="1" applyFill="1" applyBorder="1" applyAlignment="1">
      <alignment horizontal="center" vertical="center" wrapText="1"/>
    </xf>
    <xf numFmtId="165" fontId="11" fillId="3" borderId="28" xfId="0" applyNumberFormat="1" applyFont="1" applyFill="1" applyBorder="1" applyAlignment="1">
      <alignment horizontal="left" vertical="center" wrapText="1"/>
    </xf>
    <xf numFmtId="49" fontId="9" fillId="0" borderId="1" xfId="0" applyNumberFormat="1" applyFont="1" applyBorder="1" applyAlignment="1">
      <alignment horizontal="left" vertical="center" wrapText="1"/>
    </xf>
    <xf numFmtId="0" fontId="35" fillId="0" borderId="45" xfId="0" applyFont="1" applyBorder="1" applyAlignment="1">
      <alignment horizontal="center" vertical="center" wrapText="1"/>
    </xf>
    <xf numFmtId="0" fontId="35" fillId="0" borderId="45" xfId="0" applyFont="1" applyBorder="1" applyAlignment="1">
      <alignment horizontal="left" vertical="center" wrapText="1"/>
    </xf>
    <xf numFmtId="49" fontId="11" fillId="4" borderId="1" xfId="0" applyNumberFormat="1" applyFont="1" applyFill="1" applyBorder="1" applyAlignment="1">
      <alignment horizontal="left" vertical="center" wrapText="1"/>
    </xf>
    <xf numFmtId="49" fontId="11" fillId="2" borderId="28" xfId="0" applyNumberFormat="1" applyFont="1" applyFill="1" applyBorder="1" applyAlignment="1">
      <alignment horizontal="left" vertical="center" wrapText="1"/>
    </xf>
    <xf numFmtId="49" fontId="11" fillId="0" borderId="28" xfId="0" applyNumberFormat="1" applyFont="1" applyBorder="1" applyAlignment="1">
      <alignment horizontal="center" vertical="center" wrapText="1"/>
    </xf>
    <xf numFmtId="49" fontId="11" fillId="0" borderId="28" xfId="0" applyNumberFormat="1" applyFont="1" applyBorder="1" applyAlignment="1">
      <alignment horizontal="left" vertical="center" wrapText="1"/>
    </xf>
    <xf numFmtId="1" fontId="9" fillId="0" borderId="61" xfId="0" applyNumberFormat="1" applyFont="1" applyBorder="1" applyAlignment="1">
      <alignment horizontal="left" vertical="center" wrapText="1"/>
    </xf>
    <xf numFmtId="166" fontId="11" fillId="2" borderId="28" xfId="0" applyNumberFormat="1" applyFont="1" applyFill="1" applyBorder="1" applyAlignment="1">
      <alignment horizontal="left" vertical="center" wrapText="1"/>
    </xf>
    <xf numFmtId="166" fontId="11" fillId="3" borderId="28" xfId="0" applyNumberFormat="1" applyFont="1" applyFill="1" applyBorder="1" applyAlignment="1">
      <alignment horizontal="left" vertical="center" wrapText="1"/>
    </xf>
    <xf numFmtId="165" fontId="11" fillId="0" borderId="28" xfId="0" applyNumberFormat="1" applyFont="1" applyBorder="1" applyAlignment="1">
      <alignment horizontal="left" vertical="center" wrapText="1"/>
    </xf>
    <xf numFmtId="165" fontId="11" fillId="0" borderId="61" xfId="0" applyNumberFormat="1" applyFont="1" applyBorder="1" applyAlignment="1">
      <alignment horizontal="left" vertical="center" wrapText="1"/>
    </xf>
    <xf numFmtId="49" fontId="11" fillId="3" borderId="28" xfId="0" applyNumberFormat="1" applyFont="1" applyFill="1" applyBorder="1" applyAlignment="1">
      <alignment horizontal="center" vertical="center" wrapText="1"/>
    </xf>
    <xf numFmtId="49" fontId="11" fillId="3" borderId="28" xfId="0" applyNumberFormat="1" applyFont="1" applyFill="1" applyBorder="1" applyAlignment="1">
      <alignment horizontal="left" vertical="center" wrapText="1"/>
    </xf>
    <xf numFmtId="49" fontId="11" fillId="4" borderId="28" xfId="0" applyNumberFormat="1" applyFont="1" applyFill="1" applyBorder="1" applyAlignment="1">
      <alignment horizontal="center" vertical="center" wrapText="1"/>
    </xf>
    <xf numFmtId="49" fontId="11" fillId="4" borderId="28" xfId="0" applyNumberFormat="1" applyFont="1" applyFill="1" applyBorder="1" applyAlignment="1">
      <alignment horizontal="left" vertical="center" wrapText="1"/>
    </xf>
    <xf numFmtId="49" fontId="9" fillId="0" borderId="23" xfId="0" applyNumberFormat="1" applyFont="1" applyBorder="1" applyAlignment="1">
      <alignment horizontal="left" vertical="center" wrapText="1"/>
    </xf>
    <xf numFmtId="49" fontId="9" fillId="0" borderId="1" xfId="0" applyNumberFormat="1"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cellXfs>
  <cellStyles count="8">
    <cellStyle name="Įprastas" xfId="0" builtinId="0"/>
    <cellStyle name="Įprastas 2" xfId="1" xr:uid="{00000000-0005-0000-0000-000001000000}"/>
    <cellStyle name="Įprastas 3" xfId="2" xr:uid="{00000000-0005-0000-0000-000002000000}"/>
    <cellStyle name="Įprastas 3 2" xfId="6" xr:uid="{69E3E46F-B762-47E6-A266-9CC134D4F785}"/>
    <cellStyle name="Įprastas 4" xfId="3" xr:uid="{00000000-0005-0000-0000-000003000000}"/>
    <cellStyle name="Kablelis" xfId="5" builtinId="3"/>
    <cellStyle name="Normal 2" xfId="4" xr:uid="{00000000-0005-0000-0000-000005000000}"/>
    <cellStyle name="Normal 2 2" xfId="7" xr:uid="{983C6957-5D63-4854-BFE0-400E6A5ADC4E}"/>
  </cellStyles>
  <dxfs count="0"/>
  <tableStyles count="0" defaultTableStyle="TableStyleMedium9" defaultPivotStyle="PivotStyleLight16"/>
  <colors>
    <mruColors>
      <color rgb="FFCCFF99"/>
      <color rgb="FF99FF99"/>
      <color rgb="FF99FFCC"/>
      <color rgb="FF00FFCC"/>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93"/>
  <sheetViews>
    <sheetView tabSelected="1" zoomScale="70" zoomScaleNormal="70" workbookViewId="0">
      <pane ySplit="10" topLeftCell="A11" activePane="bottomLeft" state="frozen"/>
      <selection pane="bottomLeft" activeCell="N10" sqref="N10"/>
    </sheetView>
  </sheetViews>
  <sheetFormatPr defaultColWidth="9.140625" defaultRowHeight="12.75" x14ac:dyDescent="0.2"/>
  <cols>
    <col min="1" max="1" width="3" style="157" customWidth="1"/>
    <col min="2" max="4" width="2.7109375" style="157" customWidth="1"/>
    <col min="5" max="5" width="3.85546875" style="172" customWidth="1"/>
    <col min="6" max="6" width="53.140625" style="174" customWidth="1"/>
    <col min="7" max="7" width="6.7109375" style="244" customWidth="1"/>
    <col min="8" max="8" width="7.42578125" style="174" customWidth="1"/>
    <col min="9" max="10" width="10.42578125" style="174" customWidth="1"/>
    <col min="11" max="11" width="10.140625" style="174" customWidth="1"/>
    <col min="12" max="13" width="6.85546875" style="174" customWidth="1"/>
    <col min="14" max="14" width="6.7109375" style="174" customWidth="1"/>
    <col min="15" max="17" width="6.85546875" style="174" customWidth="1"/>
    <col min="18" max="19" width="10.42578125" style="308" customWidth="1"/>
    <col min="20" max="20" width="10.140625" style="308" customWidth="1"/>
    <col min="21" max="21" width="6.7109375" style="308" customWidth="1"/>
    <col min="22" max="22" width="7.28515625" style="308" customWidth="1"/>
    <col min="23" max="23" width="7.5703125" style="308" customWidth="1"/>
    <col min="24" max="24" width="7" style="308" customWidth="1"/>
    <col min="25" max="25" width="7.42578125" style="308" customWidth="1"/>
    <col min="26" max="26" width="7.28515625" style="308" customWidth="1"/>
    <col min="27" max="27" width="20.42578125" style="245" customWidth="1"/>
    <col min="28" max="28" width="30" style="245" customWidth="1"/>
    <col min="29" max="29" width="5.28515625" style="246" customWidth="1"/>
    <col min="30" max="31" width="7.7109375" style="614" customWidth="1"/>
    <col min="32" max="32" width="36.42578125" style="615" customWidth="1"/>
    <col min="33" max="16384" width="9.140625" style="172"/>
  </cols>
  <sheetData>
    <row r="1" spans="1:32" ht="13.5" customHeight="1" x14ac:dyDescent="0.2">
      <c r="F1" s="173"/>
      <c r="G1" s="220"/>
      <c r="H1" s="173"/>
      <c r="I1" s="173"/>
      <c r="J1" s="173"/>
      <c r="K1" s="173"/>
      <c r="L1" s="173"/>
      <c r="M1" s="173"/>
      <c r="N1" s="173"/>
      <c r="O1" s="173"/>
      <c r="P1" s="173"/>
      <c r="Q1" s="173"/>
      <c r="R1" s="307"/>
      <c r="S1" s="307"/>
      <c r="T1" s="307"/>
      <c r="U1" s="307"/>
      <c r="V1" s="307"/>
      <c r="W1" s="307"/>
      <c r="X1" s="307"/>
      <c r="Y1" s="307"/>
      <c r="Z1" s="307"/>
      <c r="AA1" s="219"/>
      <c r="AB1" s="219"/>
    </row>
    <row r="2" spans="1:32" ht="13.5" customHeight="1" x14ac:dyDescent="0.2">
      <c r="F2" s="173"/>
      <c r="G2" s="220"/>
      <c r="H2" s="173"/>
      <c r="I2" s="173"/>
      <c r="J2" s="173"/>
      <c r="K2" s="173"/>
      <c r="L2" s="173"/>
      <c r="M2" s="173"/>
      <c r="N2" s="173"/>
      <c r="O2" s="173"/>
      <c r="P2" s="173"/>
      <c r="Q2" s="173"/>
      <c r="R2" s="307"/>
      <c r="S2" s="307"/>
      <c r="T2" s="307"/>
      <c r="U2" s="307"/>
      <c r="V2" s="307"/>
      <c r="W2" s="307"/>
      <c r="X2" s="307"/>
      <c r="Y2" s="307"/>
      <c r="Z2" s="307"/>
      <c r="AA2" s="219"/>
      <c r="AB2" s="485" t="s">
        <v>251</v>
      </c>
      <c r="AC2" s="485"/>
      <c r="AD2" s="485"/>
      <c r="AE2" s="339"/>
      <c r="AF2" s="477"/>
    </row>
    <row r="3" spans="1:32" ht="13.5" customHeight="1" x14ac:dyDescent="0.2">
      <c r="F3" s="173"/>
      <c r="G3" s="220"/>
      <c r="H3" s="173"/>
      <c r="I3" s="173"/>
      <c r="J3" s="173"/>
      <c r="K3" s="173"/>
      <c r="L3" s="173"/>
      <c r="M3" s="173"/>
      <c r="N3" s="173"/>
      <c r="O3" s="173"/>
      <c r="P3" s="173"/>
      <c r="Q3" s="173"/>
      <c r="R3" s="307"/>
      <c r="S3" s="307"/>
      <c r="T3" s="307"/>
      <c r="U3" s="307"/>
      <c r="V3" s="307"/>
      <c r="W3" s="307"/>
      <c r="X3" s="307"/>
      <c r="Y3" s="307"/>
      <c r="Z3" s="307"/>
      <c r="AA3" s="219"/>
      <c r="AB3" s="485"/>
      <c r="AC3" s="485"/>
      <c r="AD3" s="485"/>
      <c r="AE3" s="339"/>
      <c r="AF3" s="477"/>
    </row>
    <row r="4" spans="1:32" ht="13.5" customHeight="1" x14ac:dyDescent="0.2">
      <c r="F4" s="173"/>
      <c r="G4" s="220"/>
      <c r="H4" s="173"/>
      <c r="I4" s="173"/>
      <c r="J4" s="173"/>
      <c r="K4" s="173"/>
      <c r="L4" s="173"/>
      <c r="M4" s="173"/>
      <c r="N4" s="173"/>
      <c r="O4" s="173"/>
      <c r="P4" s="173"/>
      <c r="Q4" s="173"/>
      <c r="R4" s="307"/>
      <c r="S4" s="307"/>
      <c r="T4" s="307"/>
      <c r="U4" s="307"/>
      <c r="V4" s="307"/>
      <c r="W4" s="307"/>
      <c r="X4" s="307"/>
      <c r="Y4" s="307"/>
      <c r="Z4" s="307"/>
      <c r="AA4" s="219"/>
      <c r="AB4" s="485"/>
      <c r="AC4" s="485"/>
      <c r="AD4" s="485"/>
      <c r="AE4" s="339"/>
      <c r="AF4" s="477"/>
    </row>
    <row r="5" spans="1:32" ht="19.5" customHeight="1" x14ac:dyDescent="0.2">
      <c r="F5" s="173"/>
      <c r="G5" s="220"/>
      <c r="H5" s="173"/>
      <c r="I5" s="173"/>
      <c r="J5" s="173"/>
      <c r="K5" s="173"/>
      <c r="L5" s="173"/>
      <c r="M5" s="173"/>
      <c r="N5" s="173"/>
      <c r="O5" s="173"/>
      <c r="P5" s="173"/>
      <c r="Q5" s="173"/>
      <c r="R5" s="307"/>
      <c r="S5" s="307"/>
      <c r="T5" s="307"/>
      <c r="U5" s="307"/>
      <c r="V5" s="307"/>
      <c r="W5" s="307"/>
      <c r="X5" s="307"/>
      <c r="Y5" s="307"/>
      <c r="Z5" s="307"/>
      <c r="AA5" s="219"/>
      <c r="AB5" s="485"/>
      <c r="AC5" s="485"/>
      <c r="AD5" s="485"/>
      <c r="AE5" s="339"/>
      <c r="AF5" s="477"/>
    </row>
    <row r="6" spans="1:32" ht="45.75" customHeight="1" x14ac:dyDescent="0.2">
      <c r="B6" s="478" t="s">
        <v>250</v>
      </c>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row>
    <row r="7" spans="1:32" ht="12" hidden="1" customHeight="1" x14ac:dyDescent="0.2">
      <c r="AB7" s="220"/>
      <c r="AC7" s="247"/>
      <c r="AD7" s="616"/>
      <c r="AE7" s="616"/>
      <c r="AF7" s="173"/>
    </row>
    <row r="8" spans="1:32" s="174" customFormat="1" ht="18" customHeight="1" x14ac:dyDescent="0.2">
      <c r="A8" s="456" t="s">
        <v>138</v>
      </c>
      <c r="B8" s="456" t="s">
        <v>1</v>
      </c>
      <c r="C8" s="456" t="s">
        <v>2</v>
      </c>
      <c r="D8" s="456" t="s">
        <v>3</v>
      </c>
      <c r="E8" s="456" t="s">
        <v>137</v>
      </c>
      <c r="F8" s="457" t="s">
        <v>18</v>
      </c>
      <c r="G8" s="464" t="s">
        <v>163</v>
      </c>
      <c r="H8" s="458" t="s">
        <v>6</v>
      </c>
      <c r="I8" s="461" t="s">
        <v>192</v>
      </c>
      <c r="J8" s="369" t="s">
        <v>143</v>
      </c>
      <c r="K8" s="370"/>
      <c r="L8" s="370"/>
      <c r="M8" s="370"/>
      <c r="N8" s="370"/>
      <c r="O8" s="370"/>
      <c r="P8" s="370"/>
      <c r="Q8" s="371"/>
      <c r="R8" s="461" t="s">
        <v>247</v>
      </c>
      <c r="S8" s="369" t="s">
        <v>143</v>
      </c>
      <c r="T8" s="370"/>
      <c r="U8" s="370"/>
      <c r="V8" s="370"/>
      <c r="W8" s="370"/>
      <c r="X8" s="370"/>
      <c r="Y8" s="370"/>
      <c r="Z8" s="371"/>
      <c r="AA8" s="375" t="s">
        <v>0</v>
      </c>
      <c r="AB8" s="351" t="s">
        <v>195</v>
      </c>
      <c r="AC8" s="352"/>
      <c r="AD8" s="352"/>
      <c r="AE8" s="352"/>
      <c r="AF8" s="353"/>
    </row>
    <row r="9" spans="1:32" s="174" customFormat="1" ht="7.5" customHeight="1" x14ac:dyDescent="0.2">
      <c r="A9" s="456"/>
      <c r="B9" s="456"/>
      <c r="C9" s="456"/>
      <c r="D9" s="456"/>
      <c r="E9" s="456"/>
      <c r="F9" s="457"/>
      <c r="G9" s="465"/>
      <c r="H9" s="459"/>
      <c r="I9" s="462"/>
      <c r="J9" s="372"/>
      <c r="K9" s="373"/>
      <c r="L9" s="373"/>
      <c r="M9" s="373"/>
      <c r="N9" s="373"/>
      <c r="O9" s="373"/>
      <c r="P9" s="373"/>
      <c r="Q9" s="374"/>
      <c r="R9" s="462"/>
      <c r="S9" s="372"/>
      <c r="T9" s="373"/>
      <c r="U9" s="373"/>
      <c r="V9" s="373"/>
      <c r="W9" s="373"/>
      <c r="X9" s="373"/>
      <c r="Y9" s="373"/>
      <c r="Z9" s="374"/>
      <c r="AA9" s="375"/>
      <c r="AB9" s="354"/>
      <c r="AC9" s="355"/>
      <c r="AD9" s="355"/>
      <c r="AE9" s="355"/>
      <c r="AF9" s="356"/>
    </row>
    <row r="10" spans="1:32" s="174" customFormat="1" ht="123.75" customHeight="1" x14ac:dyDescent="0.2">
      <c r="A10" s="456"/>
      <c r="B10" s="456"/>
      <c r="C10" s="456"/>
      <c r="D10" s="456"/>
      <c r="E10" s="456"/>
      <c r="F10" s="457"/>
      <c r="G10" s="466"/>
      <c r="H10" s="460"/>
      <c r="I10" s="463"/>
      <c r="J10" s="153" t="s">
        <v>13</v>
      </c>
      <c r="K10" s="274" t="s">
        <v>193</v>
      </c>
      <c r="L10" s="274" t="s">
        <v>194</v>
      </c>
      <c r="M10" s="153" t="s">
        <v>139</v>
      </c>
      <c r="N10" s="153" t="s">
        <v>140</v>
      </c>
      <c r="O10" s="153" t="s">
        <v>141</v>
      </c>
      <c r="P10" s="153" t="s">
        <v>144</v>
      </c>
      <c r="Q10" s="153" t="s">
        <v>142</v>
      </c>
      <c r="R10" s="463"/>
      <c r="S10" s="153" t="s">
        <v>13</v>
      </c>
      <c r="T10" s="274" t="s">
        <v>193</v>
      </c>
      <c r="U10" s="274" t="s">
        <v>194</v>
      </c>
      <c r="V10" s="153" t="s">
        <v>139</v>
      </c>
      <c r="W10" s="153" t="s">
        <v>140</v>
      </c>
      <c r="X10" s="153" t="s">
        <v>141</v>
      </c>
      <c r="Y10" s="153" t="s">
        <v>144</v>
      </c>
      <c r="Z10" s="153" t="s">
        <v>142</v>
      </c>
      <c r="AA10" s="375"/>
      <c r="AB10" s="221" t="s">
        <v>136</v>
      </c>
      <c r="AC10" s="248" t="s">
        <v>134</v>
      </c>
      <c r="AD10" s="274" t="s">
        <v>135</v>
      </c>
      <c r="AE10" s="318" t="s">
        <v>248</v>
      </c>
      <c r="AF10" s="332" t="s">
        <v>249</v>
      </c>
    </row>
    <row r="11" spans="1:32" s="174" customFormat="1" ht="15" customHeight="1" x14ac:dyDescent="0.2">
      <c r="A11" s="159" t="s">
        <v>149</v>
      </c>
      <c r="B11" s="479" t="s">
        <v>196</v>
      </c>
      <c r="C11" s="480"/>
      <c r="D11" s="480"/>
      <c r="E11" s="480"/>
      <c r="F11" s="480"/>
      <c r="G11" s="480"/>
      <c r="H11" s="480"/>
      <c r="I11" s="480"/>
      <c r="J11" s="480"/>
      <c r="K11" s="480"/>
      <c r="L11" s="480"/>
      <c r="M11" s="480"/>
      <c r="N11" s="480"/>
      <c r="O11" s="480"/>
      <c r="P11" s="480"/>
      <c r="Q11" s="480"/>
      <c r="R11" s="480"/>
      <c r="S11" s="480"/>
      <c r="T11" s="480"/>
      <c r="U11" s="480"/>
      <c r="V11" s="480"/>
      <c r="W11" s="480"/>
      <c r="X11" s="480"/>
      <c r="Y11" s="480"/>
      <c r="Z11" s="480"/>
      <c r="AA11" s="480"/>
      <c r="AB11" s="480"/>
      <c r="AC11" s="480"/>
      <c r="AD11" s="480"/>
      <c r="AE11" s="480"/>
      <c r="AF11" s="480"/>
    </row>
    <row r="12" spans="1:32" s="174" customFormat="1" ht="34.9" customHeight="1" x14ac:dyDescent="0.2">
      <c r="A12" s="160" t="s">
        <v>149</v>
      </c>
      <c r="B12" s="152" t="s">
        <v>149</v>
      </c>
      <c r="C12" s="376" t="s">
        <v>166</v>
      </c>
      <c r="D12" s="377"/>
      <c r="E12" s="377"/>
      <c r="F12" s="377"/>
      <c r="G12" s="377"/>
      <c r="H12" s="377"/>
      <c r="I12" s="377"/>
      <c r="J12" s="377"/>
      <c r="K12" s="377"/>
      <c r="L12" s="377"/>
      <c r="M12" s="377"/>
      <c r="N12" s="377"/>
      <c r="O12" s="377"/>
      <c r="P12" s="377"/>
      <c r="Q12" s="378"/>
      <c r="R12" s="309"/>
      <c r="S12" s="309"/>
      <c r="T12" s="309"/>
      <c r="U12" s="309"/>
      <c r="V12" s="309"/>
      <c r="W12" s="309"/>
      <c r="X12" s="309"/>
      <c r="Y12" s="309"/>
      <c r="Z12" s="309"/>
      <c r="AA12" s="222" t="s">
        <v>145</v>
      </c>
      <c r="AB12" s="304" t="s">
        <v>246</v>
      </c>
      <c r="AC12" s="305" t="s">
        <v>167</v>
      </c>
      <c r="AD12" s="319">
        <v>17.513000000000002</v>
      </c>
      <c r="AE12" s="319">
        <v>17.513000000000002</v>
      </c>
      <c r="AF12" s="617"/>
    </row>
    <row r="13" spans="1:32" s="174" customFormat="1" ht="40.9" customHeight="1" x14ac:dyDescent="0.2">
      <c r="A13" s="160" t="s">
        <v>149</v>
      </c>
      <c r="B13" s="152" t="s">
        <v>149</v>
      </c>
      <c r="C13" s="161" t="s">
        <v>149</v>
      </c>
      <c r="D13" s="421" t="s">
        <v>168</v>
      </c>
      <c r="E13" s="422"/>
      <c r="F13" s="423"/>
      <c r="G13" s="250" t="s">
        <v>165</v>
      </c>
      <c r="H13" s="212"/>
      <c r="I13" s="213"/>
      <c r="J13" s="213"/>
      <c r="K13" s="213"/>
      <c r="L13" s="213"/>
      <c r="M13" s="213"/>
      <c r="N13" s="213"/>
      <c r="O13" s="213"/>
      <c r="P13" s="213"/>
      <c r="Q13" s="213"/>
      <c r="R13" s="310"/>
      <c r="S13" s="310"/>
      <c r="T13" s="310"/>
      <c r="U13" s="310"/>
      <c r="V13" s="310"/>
      <c r="W13" s="310"/>
      <c r="X13" s="310"/>
      <c r="Y13" s="310"/>
      <c r="Z13" s="310"/>
      <c r="AA13" s="223" t="s">
        <v>145</v>
      </c>
      <c r="AB13" s="223" t="s">
        <v>169</v>
      </c>
      <c r="AC13" s="250" t="s">
        <v>146</v>
      </c>
      <c r="AD13" s="320">
        <v>0.46</v>
      </c>
      <c r="AE13" s="320">
        <v>0.46</v>
      </c>
      <c r="AF13" s="618"/>
    </row>
    <row r="14" spans="1:32" s="174" customFormat="1" ht="38.25" customHeight="1" x14ac:dyDescent="0.2">
      <c r="A14" s="389" t="s">
        <v>149</v>
      </c>
      <c r="B14" s="444" t="s">
        <v>149</v>
      </c>
      <c r="C14" s="445" t="s">
        <v>149</v>
      </c>
      <c r="D14" s="446" t="s">
        <v>149</v>
      </c>
      <c r="E14" s="379" t="s">
        <v>238</v>
      </c>
      <c r="F14" s="380"/>
      <c r="G14" s="260" t="s">
        <v>164</v>
      </c>
      <c r="H14" s="175"/>
      <c r="I14" s="175"/>
      <c r="J14" s="175"/>
      <c r="K14" s="175"/>
      <c r="L14" s="175"/>
      <c r="M14" s="175"/>
      <c r="N14" s="175"/>
      <c r="O14" s="175"/>
      <c r="P14" s="175"/>
      <c r="Q14" s="175"/>
      <c r="R14" s="311"/>
      <c r="S14" s="311"/>
      <c r="T14" s="311"/>
      <c r="U14" s="311"/>
      <c r="V14" s="311"/>
      <c r="W14" s="311"/>
      <c r="X14" s="311"/>
      <c r="Y14" s="311"/>
      <c r="Z14" s="311"/>
      <c r="AA14" s="258"/>
      <c r="AB14" s="224"/>
      <c r="AC14" s="251"/>
      <c r="AD14" s="619"/>
      <c r="AE14" s="619"/>
      <c r="AF14" s="620"/>
    </row>
    <row r="15" spans="1:32" s="174" customFormat="1" ht="45" customHeight="1" x14ac:dyDescent="0.2">
      <c r="A15" s="407"/>
      <c r="B15" s="444"/>
      <c r="C15" s="445"/>
      <c r="D15" s="447"/>
      <c r="E15" s="176" t="s">
        <v>9</v>
      </c>
      <c r="F15" s="179" t="s">
        <v>197</v>
      </c>
      <c r="G15" s="244"/>
      <c r="H15" s="153" t="s">
        <v>13</v>
      </c>
      <c r="I15" s="177">
        <f>SUM(J15:Q15)</f>
        <v>19.07</v>
      </c>
      <c r="J15" s="178">
        <v>19.07</v>
      </c>
      <c r="K15" s="178"/>
      <c r="L15" s="178"/>
      <c r="M15" s="178"/>
      <c r="N15" s="178"/>
      <c r="O15" s="178"/>
      <c r="P15" s="178"/>
      <c r="Q15" s="178"/>
      <c r="R15" s="177">
        <f>SUM(S15:Z15)</f>
        <v>19.07</v>
      </c>
      <c r="S15" s="178">
        <v>19.07</v>
      </c>
      <c r="T15" s="178"/>
      <c r="U15" s="178"/>
      <c r="V15" s="178"/>
      <c r="W15" s="178"/>
      <c r="X15" s="178"/>
      <c r="Y15" s="178"/>
      <c r="Z15" s="178"/>
      <c r="AA15" s="262" t="s">
        <v>145</v>
      </c>
      <c r="AB15" s="225" t="s">
        <v>198</v>
      </c>
      <c r="AC15" s="221" t="s">
        <v>146</v>
      </c>
      <c r="AD15" s="178">
        <v>47.953000000000003</v>
      </c>
      <c r="AE15" s="178">
        <v>47.953000000000003</v>
      </c>
      <c r="AF15" s="621"/>
    </row>
    <row r="16" spans="1:32" s="174" customFormat="1" ht="15" customHeight="1" x14ac:dyDescent="0.2">
      <c r="A16" s="449"/>
      <c r="B16" s="428"/>
      <c r="C16" s="445"/>
      <c r="D16" s="481" t="s">
        <v>14</v>
      </c>
      <c r="E16" s="481"/>
      <c r="F16" s="481"/>
      <c r="G16" s="481"/>
      <c r="H16" s="481"/>
      <c r="I16" s="180">
        <f t="shared" ref="I16:Q16" si="0">SUM(I15:I15)</f>
        <v>19.07</v>
      </c>
      <c r="J16" s="180">
        <f t="shared" si="0"/>
        <v>19.07</v>
      </c>
      <c r="K16" s="180">
        <f t="shared" si="0"/>
        <v>0</v>
      </c>
      <c r="L16" s="180">
        <f t="shared" si="0"/>
        <v>0</v>
      </c>
      <c r="M16" s="180">
        <f t="shared" si="0"/>
        <v>0</v>
      </c>
      <c r="N16" s="180">
        <f t="shared" si="0"/>
        <v>0</v>
      </c>
      <c r="O16" s="180">
        <f t="shared" si="0"/>
        <v>0</v>
      </c>
      <c r="P16" s="180">
        <f t="shared" si="0"/>
        <v>0</v>
      </c>
      <c r="Q16" s="180">
        <f t="shared" si="0"/>
        <v>0</v>
      </c>
      <c r="R16" s="180">
        <f t="shared" ref="R16:Z16" si="1">SUM(R15:R15)</f>
        <v>19.07</v>
      </c>
      <c r="S16" s="180">
        <f t="shared" si="1"/>
        <v>19.07</v>
      </c>
      <c r="T16" s="180">
        <f t="shared" si="1"/>
        <v>0</v>
      </c>
      <c r="U16" s="180">
        <f t="shared" si="1"/>
        <v>0</v>
      </c>
      <c r="V16" s="180">
        <f t="shared" si="1"/>
        <v>0</v>
      </c>
      <c r="W16" s="180">
        <f t="shared" si="1"/>
        <v>0</v>
      </c>
      <c r="X16" s="180">
        <f t="shared" si="1"/>
        <v>0</v>
      </c>
      <c r="Y16" s="180">
        <f t="shared" si="1"/>
        <v>0</v>
      </c>
      <c r="Z16" s="180">
        <f t="shared" si="1"/>
        <v>0</v>
      </c>
      <c r="AA16" s="345"/>
      <c r="AB16" s="345"/>
      <c r="AC16" s="345"/>
      <c r="AD16" s="346"/>
      <c r="AE16" s="340"/>
      <c r="AF16" s="333"/>
    </row>
    <row r="17" spans="1:32" s="174" customFormat="1" ht="15" customHeight="1" x14ac:dyDescent="0.2">
      <c r="A17" s="164" t="s">
        <v>149</v>
      </c>
      <c r="B17" s="152" t="s">
        <v>149</v>
      </c>
      <c r="C17" s="161" t="s">
        <v>149</v>
      </c>
      <c r="D17" s="155"/>
      <c r="E17" s="181"/>
      <c r="F17" s="433" t="s">
        <v>15</v>
      </c>
      <c r="G17" s="433"/>
      <c r="H17" s="433"/>
      <c r="I17" s="182">
        <f>SUM(I16)</f>
        <v>19.07</v>
      </c>
      <c r="J17" s="182">
        <f t="shared" ref="J17:Q17" si="2">SUM(J16)</f>
        <v>19.07</v>
      </c>
      <c r="K17" s="182">
        <f t="shared" si="2"/>
        <v>0</v>
      </c>
      <c r="L17" s="182">
        <f t="shared" si="2"/>
        <v>0</v>
      </c>
      <c r="M17" s="182">
        <f t="shared" si="2"/>
        <v>0</v>
      </c>
      <c r="N17" s="182">
        <f t="shared" si="2"/>
        <v>0</v>
      </c>
      <c r="O17" s="182">
        <f t="shared" si="2"/>
        <v>0</v>
      </c>
      <c r="P17" s="182">
        <f t="shared" si="2"/>
        <v>0</v>
      </c>
      <c r="Q17" s="182">
        <f t="shared" si="2"/>
        <v>0</v>
      </c>
      <c r="R17" s="182">
        <f>SUM(R16)</f>
        <v>19.07</v>
      </c>
      <c r="S17" s="182">
        <f t="shared" ref="S17:Z17" si="3">SUM(S16)</f>
        <v>19.07</v>
      </c>
      <c r="T17" s="182">
        <f t="shared" si="3"/>
        <v>0</v>
      </c>
      <c r="U17" s="182">
        <f t="shared" si="3"/>
        <v>0</v>
      </c>
      <c r="V17" s="182">
        <f t="shared" si="3"/>
        <v>0</v>
      </c>
      <c r="W17" s="182">
        <f t="shared" si="3"/>
        <v>0</v>
      </c>
      <c r="X17" s="182">
        <f t="shared" si="3"/>
        <v>0</v>
      </c>
      <c r="Y17" s="182">
        <f t="shared" si="3"/>
        <v>0</v>
      </c>
      <c r="Z17" s="182">
        <f t="shared" si="3"/>
        <v>0</v>
      </c>
      <c r="AA17" s="263"/>
      <c r="AB17" s="226"/>
      <c r="AC17" s="226"/>
      <c r="AD17" s="622"/>
      <c r="AE17" s="622"/>
      <c r="AF17" s="623"/>
    </row>
    <row r="18" spans="1:32" s="174" customFormat="1" ht="15" customHeight="1" x14ac:dyDescent="0.2">
      <c r="A18" s="164" t="s">
        <v>149</v>
      </c>
      <c r="B18" s="152" t="s">
        <v>149</v>
      </c>
      <c r="C18" s="165"/>
      <c r="D18" s="156"/>
      <c r="E18" s="183"/>
      <c r="F18" s="436" t="s">
        <v>17</v>
      </c>
      <c r="G18" s="436"/>
      <c r="H18" s="436"/>
      <c r="I18" s="184">
        <f>SUM(I16)</f>
        <v>19.07</v>
      </c>
      <c r="J18" s="184">
        <f t="shared" ref="J18:Q18" si="4">SUM(J16)</f>
        <v>19.07</v>
      </c>
      <c r="K18" s="184">
        <f t="shared" si="4"/>
        <v>0</v>
      </c>
      <c r="L18" s="184">
        <f t="shared" si="4"/>
        <v>0</v>
      </c>
      <c r="M18" s="184">
        <f t="shared" si="4"/>
        <v>0</v>
      </c>
      <c r="N18" s="184">
        <f t="shared" si="4"/>
        <v>0</v>
      </c>
      <c r="O18" s="184">
        <f t="shared" si="4"/>
        <v>0</v>
      </c>
      <c r="P18" s="184">
        <f t="shared" si="4"/>
        <v>0</v>
      </c>
      <c r="Q18" s="184">
        <f t="shared" si="4"/>
        <v>0</v>
      </c>
      <c r="R18" s="184">
        <f>SUM(R16)</f>
        <v>19.07</v>
      </c>
      <c r="S18" s="184">
        <f t="shared" ref="S18:Z18" si="5">SUM(S16)</f>
        <v>19.07</v>
      </c>
      <c r="T18" s="184">
        <f t="shared" si="5"/>
        <v>0</v>
      </c>
      <c r="U18" s="184">
        <f t="shared" si="5"/>
        <v>0</v>
      </c>
      <c r="V18" s="184">
        <f t="shared" si="5"/>
        <v>0</v>
      </c>
      <c r="W18" s="184">
        <f t="shared" si="5"/>
        <v>0</v>
      </c>
      <c r="X18" s="184">
        <f t="shared" si="5"/>
        <v>0</v>
      </c>
      <c r="Y18" s="184">
        <f t="shared" si="5"/>
        <v>0</v>
      </c>
      <c r="Z18" s="184">
        <f t="shared" si="5"/>
        <v>0</v>
      </c>
      <c r="AA18" s="264"/>
      <c r="AB18" s="227"/>
      <c r="AC18" s="227"/>
      <c r="AD18" s="624"/>
      <c r="AE18" s="624"/>
      <c r="AF18" s="625"/>
    </row>
    <row r="19" spans="1:32" s="174" customFormat="1" ht="36.6" customHeight="1" x14ac:dyDescent="0.2">
      <c r="A19" s="160" t="s">
        <v>149</v>
      </c>
      <c r="B19" s="163" t="s">
        <v>150</v>
      </c>
      <c r="C19" s="376" t="s">
        <v>170</v>
      </c>
      <c r="D19" s="377"/>
      <c r="E19" s="377"/>
      <c r="F19" s="377"/>
      <c r="G19" s="377"/>
      <c r="H19" s="377"/>
      <c r="I19" s="377"/>
      <c r="J19" s="377"/>
      <c r="K19" s="377"/>
      <c r="L19" s="377"/>
      <c r="M19" s="377"/>
      <c r="N19" s="377"/>
      <c r="O19" s="377"/>
      <c r="P19" s="377"/>
      <c r="Q19" s="378"/>
      <c r="R19" s="309"/>
      <c r="S19" s="309"/>
      <c r="T19" s="309"/>
      <c r="U19" s="309"/>
      <c r="V19" s="309"/>
      <c r="W19" s="309"/>
      <c r="X19" s="309"/>
      <c r="Y19" s="309"/>
      <c r="Z19" s="309"/>
      <c r="AA19" s="222" t="s">
        <v>145</v>
      </c>
      <c r="AB19" s="228" t="s">
        <v>171</v>
      </c>
      <c r="AC19" s="249" t="s">
        <v>167</v>
      </c>
      <c r="AD19" s="319" t="s">
        <v>172</v>
      </c>
      <c r="AE19" s="319" t="s">
        <v>172</v>
      </c>
      <c r="AF19" s="617"/>
    </row>
    <row r="20" spans="1:32" s="174" customFormat="1" ht="27.75" customHeight="1" x14ac:dyDescent="0.2">
      <c r="A20" s="160" t="s">
        <v>149</v>
      </c>
      <c r="B20" s="163" t="s">
        <v>150</v>
      </c>
      <c r="C20" s="168" t="s">
        <v>149</v>
      </c>
      <c r="D20" s="453" t="s">
        <v>173</v>
      </c>
      <c r="E20" s="454"/>
      <c r="F20" s="455"/>
      <c r="G20" s="250" t="s">
        <v>165</v>
      </c>
      <c r="H20" s="214"/>
      <c r="I20" s="215"/>
      <c r="J20" s="215"/>
      <c r="K20" s="215"/>
      <c r="L20" s="215"/>
      <c r="M20" s="215"/>
      <c r="N20" s="215"/>
      <c r="O20" s="215"/>
      <c r="P20" s="215"/>
      <c r="Q20" s="215"/>
      <c r="R20" s="312"/>
      <c r="S20" s="312"/>
      <c r="T20" s="312"/>
      <c r="U20" s="312"/>
      <c r="V20" s="312"/>
      <c r="W20" s="312"/>
      <c r="X20" s="312"/>
      <c r="Y20" s="312"/>
      <c r="Z20" s="312"/>
      <c r="AA20" s="223" t="s">
        <v>145</v>
      </c>
      <c r="AB20" s="223" t="s">
        <v>174</v>
      </c>
      <c r="AC20" s="250" t="s">
        <v>205</v>
      </c>
      <c r="AD20" s="321">
        <v>1</v>
      </c>
      <c r="AE20" s="321">
        <v>1</v>
      </c>
      <c r="AF20" s="342"/>
    </row>
    <row r="21" spans="1:32" s="174" customFormat="1" ht="42" customHeight="1" x14ac:dyDescent="0.2">
      <c r="A21" s="408" t="s">
        <v>149</v>
      </c>
      <c r="B21" s="428" t="s">
        <v>150</v>
      </c>
      <c r="C21" s="411" t="s">
        <v>149</v>
      </c>
      <c r="D21" s="400" t="s">
        <v>149</v>
      </c>
      <c r="E21" s="381" t="s">
        <v>245</v>
      </c>
      <c r="F21" s="382"/>
      <c r="G21" s="221" t="s">
        <v>164</v>
      </c>
      <c r="H21" s="357"/>
      <c r="I21" s="358"/>
      <c r="J21" s="358"/>
      <c r="K21" s="358"/>
      <c r="L21" s="358"/>
      <c r="M21" s="358"/>
      <c r="N21" s="358"/>
      <c r="O21" s="358"/>
      <c r="P21" s="358"/>
      <c r="Q21" s="358"/>
      <c r="R21" s="358"/>
      <c r="S21" s="358"/>
      <c r="T21" s="358"/>
      <c r="U21" s="358"/>
      <c r="V21" s="358"/>
      <c r="W21" s="358"/>
      <c r="X21" s="358"/>
      <c r="Y21" s="358"/>
      <c r="Z21" s="358"/>
      <c r="AA21" s="358"/>
      <c r="AB21" s="358"/>
      <c r="AC21" s="358"/>
      <c r="AD21" s="358"/>
      <c r="AE21" s="358"/>
      <c r="AF21" s="359"/>
    </row>
    <row r="22" spans="1:32" s="174" customFormat="1" ht="32.25" customHeight="1" x14ac:dyDescent="0.2">
      <c r="A22" s="409"/>
      <c r="B22" s="429"/>
      <c r="C22" s="412"/>
      <c r="D22" s="450"/>
      <c r="E22" s="185" t="s">
        <v>9</v>
      </c>
      <c r="F22" s="204" t="s">
        <v>199</v>
      </c>
      <c r="G22" s="395"/>
      <c r="H22" s="392" t="s">
        <v>201</v>
      </c>
      <c r="I22" s="368">
        <f>SUM(J22:Q22)</f>
        <v>1.79</v>
      </c>
      <c r="J22" s="366">
        <v>1.79</v>
      </c>
      <c r="K22" s="368"/>
      <c r="L22" s="366"/>
      <c r="M22" s="368"/>
      <c r="N22" s="368"/>
      <c r="O22" s="368"/>
      <c r="P22" s="368"/>
      <c r="Q22" s="368"/>
      <c r="R22" s="368">
        <f>SUM(S22:Z22)</f>
        <v>1.79</v>
      </c>
      <c r="S22" s="366">
        <v>1.79</v>
      </c>
      <c r="T22" s="368"/>
      <c r="U22" s="366"/>
      <c r="V22" s="368"/>
      <c r="W22" s="368"/>
      <c r="X22" s="368"/>
      <c r="Y22" s="368"/>
      <c r="Z22" s="368"/>
      <c r="AA22" s="470" t="s">
        <v>145</v>
      </c>
      <c r="AB22" s="393" t="s">
        <v>200</v>
      </c>
      <c r="AC22" s="471" t="s">
        <v>205</v>
      </c>
      <c r="AD22" s="392" t="s">
        <v>30</v>
      </c>
      <c r="AE22" s="392" t="s">
        <v>31</v>
      </c>
      <c r="AF22" s="626" t="s">
        <v>254</v>
      </c>
    </row>
    <row r="23" spans="1:32" s="174" customFormat="1" ht="30" customHeight="1" x14ac:dyDescent="0.2">
      <c r="A23" s="409"/>
      <c r="B23" s="429"/>
      <c r="C23" s="412"/>
      <c r="D23" s="450"/>
      <c r="E23" s="176" t="s">
        <v>10</v>
      </c>
      <c r="F23" s="188" t="s">
        <v>202</v>
      </c>
      <c r="G23" s="396"/>
      <c r="H23" s="397"/>
      <c r="I23" s="397"/>
      <c r="J23" s="397"/>
      <c r="K23" s="397"/>
      <c r="L23" s="397"/>
      <c r="M23" s="397"/>
      <c r="N23" s="397"/>
      <c r="O23" s="397"/>
      <c r="P23" s="397"/>
      <c r="Q23" s="397"/>
      <c r="R23" s="367"/>
      <c r="S23" s="367"/>
      <c r="T23" s="367"/>
      <c r="U23" s="367"/>
      <c r="V23" s="367"/>
      <c r="W23" s="367"/>
      <c r="X23" s="367"/>
      <c r="Y23" s="367"/>
      <c r="Z23" s="367"/>
      <c r="AA23" s="396"/>
      <c r="AB23" s="394"/>
      <c r="AC23" s="397"/>
      <c r="AD23" s="627"/>
      <c r="AE23" s="367"/>
      <c r="AF23" s="628"/>
    </row>
    <row r="24" spans="1:32" s="174" customFormat="1" ht="15" customHeight="1" x14ac:dyDescent="0.2">
      <c r="A24" s="403"/>
      <c r="B24" s="430"/>
      <c r="C24" s="413"/>
      <c r="D24" s="404" t="s">
        <v>14</v>
      </c>
      <c r="E24" s="405"/>
      <c r="F24" s="405"/>
      <c r="G24" s="405"/>
      <c r="H24" s="406"/>
      <c r="I24" s="193">
        <f t="shared" ref="I24:Q24" si="6">SUM(I22:I23)</f>
        <v>1.79</v>
      </c>
      <c r="J24" s="193">
        <f t="shared" si="6"/>
        <v>1.79</v>
      </c>
      <c r="K24" s="193">
        <f t="shared" si="6"/>
        <v>0</v>
      </c>
      <c r="L24" s="193">
        <f t="shared" si="6"/>
        <v>0</v>
      </c>
      <c r="M24" s="193">
        <f t="shared" si="6"/>
        <v>0</v>
      </c>
      <c r="N24" s="193">
        <f t="shared" si="6"/>
        <v>0</v>
      </c>
      <c r="O24" s="193">
        <f t="shared" si="6"/>
        <v>0</v>
      </c>
      <c r="P24" s="193">
        <f t="shared" si="6"/>
        <v>0</v>
      </c>
      <c r="Q24" s="193">
        <f t="shared" si="6"/>
        <v>0</v>
      </c>
      <c r="R24" s="193">
        <f t="shared" ref="R24:Z24" si="7">SUM(R22:R23)</f>
        <v>1.79</v>
      </c>
      <c r="S24" s="193">
        <f t="shared" si="7"/>
        <v>1.79</v>
      </c>
      <c r="T24" s="193">
        <f t="shared" si="7"/>
        <v>0</v>
      </c>
      <c r="U24" s="193">
        <f t="shared" si="7"/>
        <v>0</v>
      </c>
      <c r="V24" s="193">
        <f t="shared" si="7"/>
        <v>0</v>
      </c>
      <c r="W24" s="193">
        <f t="shared" si="7"/>
        <v>0</v>
      </c>
      <c r="X24" s="193">
        <f t="shared" si="7"/>
        <v>0</v>
      </c>
      <c r="Y24" s="193">
        <f t="shared" si="7"/>
        <v>0</v>
      </c>
      <c r="Z24" s="193">
        <f t="shared" si="7"/>
        <v>0</v>
      </c>
      <c r="AA24" s="266"/>
      <c r="AB24" s="231"/>
      <c r="AC24" s="231"/>
      <c r="AD24" s="322"/>
      <c r="AE24" s="322"/>
      <c r="AF24" s="629"/>
    </row>
    <row r="25" spans="1:32" s="174" customFormat="1" ht="15" customHeight="1" x14ac:dyDescent="0.2">
      <c r="A25" s="159" t="s">
        <v>149</v>
      </c>
      <c r="B25" s="152" t="s">
        <v>150</v>
      </c>
      <c r="C25" s="167" t="s">
        <v>149</v>
      </c>
      <c r="D25" s="432" t="s">
        <v>15</v>
      </c>
      <c r="E25" s="433"/>
      <c r="F25" s="433"/>
      <c r="G25" s="433"/>
      <c r="H25" s="433"/>
      <c r="I25" s="182">
        <f t="shared" ref="I25:Q25" si="8">SUM(I24)</f>
        <v>1.79</v>
      </c>
      <c r="J25" s="182">
        <f t="shared" si="8"/>
        <v>1.79</v>
      </c>
      <c r="K25" s="182">
        <f t="shared" si="8"/>
        <v>0</v>
      </c>
      <c r="L25" s="182">
        <f t="shared" si="8"/>
        <v>0</v>
      </c>
      <c r="M25" s="182">
        <f t="shared" si="8"/>
        <v>0</v>
      </c>
      <c r="N25" s="182">
        <f t="shared" si="8"/>
        <v>0</v>
      </c>
      <c r="O25" s="182">
        <f t="shared" si="8"/>
        <v>0</v>
      </c>
      <c r="P25" s="182">
        <f t="shared" si="8"/>
        <v>0</v>
      </c>
      <c r="Q25" s="182">
        <f t="shared" si="8"/>
        <v>0</v>
      </c>
      <c r="R25" s="182">
        <f t="shared" ref="R25:Z25" si="9">SUM(R24)</f>
        <v>1.79</v>
      </c>
      <c r="S25" s="182">
        <f t="shared" si="9"/>
        <v>1.79</v>
      </c>
      <c r="T25" s="182">
        <f t="shared" si="9"/>
        <v>0</v>
      </c>
      <c r="U25" s="182">
        <f t="shared" si="9"/>
        <v>0</v>
      </c>
      <c r="V25" s="182">
        <f t="shared" si="9"/>
        <v>0</v>
      </c>
      <c r="W25" s="182">
        <f t="shared" si="9"/>
        <v>0</v>
      </c>
      <c r="X25" s="182">
        <f t="shared" si="9"/>
        <v>0</v>
      </c>
      <c r="Y25" s="182">
        <f t="shared" si="9"/>
        <v>0</v>
      </c>
      <c r="Z25" s="182">
        <f t="shared" si="9"/>
        <v>0</v>
      </c>
      <c r="AA25" s="267"/>
      <c r="AB25" s="232"/>
      <c r="AC25" s="232"/>
      <c r="AD25" s="323"/>
      <c r="AE25" s="323"/>
      <c r="AF25" s="630"/>
    </row>
    <row r="26" spans="1:32" s="174" customFormat="1" ht="27" customHeight="1" x14ac:dyDescent="0.2">
      <c r="A26" s="159" t="s">
        <v>149</v>
      </c>
      <c r="B26" s="152" t="s">
        <v>150</v>
      </c>
      <c r="C26" s="161" t="s">
        <v>150</v>
      </c>
      <c r="D26" s="482" t="s">
        <v>175</v>
      </c>
      <c r="E26" s="483"/>
      <c r="F26" s="484"/>
      <c r="G26" s="250" t="s">
        <v>165</v>
      </c>
      <c r="H26" s="216"/>
      <c r="I26" s="217"/>
      <c r="J26" s="217"/>
      <c r="K26" s="217"/>
      <c r="L26" s="217"/>
      <c r="M26" s="217"/>
      <c r="N26" s="217"/>
      <c r="O26" s="217"/>
      <c r="P26" s="217"/>
      <c r="Q26" s="217"/>
      <c r="R26" s="310"/>
      <c r="S26" s="310"/>
      <c r="T26" s="310"/>
      <c r="U26" s="310"/>
      <c r="V26" s="310"/>
      <c r="W26" s="310"/>
      <c r="X26" s="310"/>
      <c r="Y26" s="310"/>
      <c r="Z26" s="310"/>
      <c r="AA26" s="223" t="s">
        <v>145</v>
      </c>
      <c r="AB26" s="223" t="s">
        <v>176</v>
      </c>
      <c r="AC26" s="250" t="s">
        <v>205</v>
      </c>
      <c r="AD26" s="320">
        <v>1</v>
      </c>
      <c r="AE26" s="320">
        <v>1</v>
      </c>
      <c r="AF26" s="618"/>
    </row>
    <row r="27" spans="1:32" s="174" customFormat="1" ht="30.6" customHeight="1" x14ac:dyDescent="0.2">
      <c r="A27" s="451" t="s">
        <v>149</v>
      </c>
      <c r="B27" s="428" t="s">
        <v>150</v>
      </c>
      <c r="C27" s="411" t="s">
        <v>150</v>
      </c>
      <c r="D27" s="389" t="s">
        <v>149</v>
      </c>
      <c r="E27" s="381" t="s">
        <v>239</v>
      </c>
      <c r="F27" s="382"/>
      <c r="G27" s="221" t="s">
        <v>164</v>
      </c>
      <c r="H27" s="357"/>
      <c r="I27" s="358"/>
      <c r="J27" s="358"/>
      <c r="K27" s="358"/>
      <c r="L27" s="358"/>
      <c r="M27" s="358"/>
      <c r="N27" s="358"/>
      <c r="O27" s="358"/>
      <c r="P27" s="358"/>
      <c r="Q27" s="358"/>
      <c r="R27" s="358"/>
      <c r="S27" s="358"/>
      <c r="T27" s="358"/>
      <c r="U27" s="358"/>
      <c r="V27" s="358"/>
      <c r="W27" s="358"/>
      <c r="X27" s="358"/>
      <c r="Y27" s="358"/>
      <c r="Z27" s="358"/>
      <c r="AA27" s="358"/>
      <c r="AB27" s="358"/>
      <c r="AC27" s="358"/>
      <c r="AD27" s="358"/>
      <c r="AE27" s="358"/>
      <c r="AF27" s="359"/>
    </row>
    <row r="28" spans="1:32" s="174" customFormat="1" ht="24" customHeight="1" x14ac:dyDescent="0.2">
      <c r="A28" s="452"/>
      <c r="B28" s="429"/>
      <c r="C28" s="412"/>
      <c r="D28" s="407"/>
      <c r="E28" s="418" t="s">
        <v>9</v>
      </c>
      <c r="F28" s="419" t="s">
        <v>157</v>
      </c>
      <c r="G28" s="416"/>
      <c r="H28" s="179" t="s">
        <v>203</v>
      </c>
      <c r="I28" s="279">
        <f>SUM(J28:Q28)</f>
        <v>2.8677600000000001</v>
      </c>
      <c r="J28" s="177"/>
      <c r="K28" s="278">
        <v>2.8677600000000001</v>
      </c>
      <c r="L28" s="177"/>
      <c r="M28" s="177"/>
      <c r="N28" s="177"/>
      <c r="O28" s="177"/>
      <c r="P28" s="177"/>
      <c r="Q28" s="177"/>
      <c r="R28" s="279">
        <f>SUM(S28:Z28)</f>
        <v>0.151</v>
      </c>
      <c r="S28" s="280"/>
      <c r="T28" s="330">
        <v>0.151</v>
      </c>
      <c r="U28" s="280"/>
      <c r="V28" s="280"/>
      <c r="W28" s="280"/>
      <c r="X28" s="280"/>
      <c r="Y28" s="280"/>
      <c r="Z28" s="280"/>
      <c r="AA28" s="306"/>
      <c r="AB28" s="277"/>
      <c r="AC28" s="277"/>
      <c r="AD28" s="631"/>
      <c r="AE28" s="631"/>
      <c r="AF28" s="632"/>
    </row>
    <row r="29" spans="1:32" s="174" customFormat="1" ht="96.75" customHeight="1" x14ac:dyDescent="0.2">
      <c r="A29" s="452"/>
      <c r="B29" s="429"/>
      <c r="C29" s="412"/>
      <c r="D29" s="407"/>
      <c r="E29" s="399"/>
      <c r="F29" s="420"/>
      <c r="G29" s="417"/>
      <c r="H29" s="179" t="s">
        <v>201</v>
      </c>
      <c r="I29" s="279">
        <f>SUM(J29:Q29)</f>
        <v>2.2000000000000002</v>
      </c>
      <c r="J29" s="177"/>
      <c r="K29" s="278">
        <v>2.2000000000000002</v>
      </c>
      <c r="L29" s="177"/>
      <c r="M29" s="177"/>
      <c r="N29" s="177"/>
      <c r="O29" s="177"/>
      <c r="P29" s="177"/>
      <c r="Q29" s="177"/>
      <c r="R29" s="279">
        <f>SUM(S29:Z29)</f>
        <v>1.2999999999999999E-2</v>
      </c>
      <c r="S29" s="280"/>
      <c r="T29" s="330">
        <v>1.2999999999999999E-2</v>
      </c>
      <c r="U29" s="280"/>
      <c r="V29" s="280"/>
      <c r="W29" s="280"/>
      <c r="X29" s="280"/>
      <c r="Y29" s="280"/>
      <c r="Z29" s="280"/>
      <c r="AA29" s="268" t="s">
        <v>145</v>
      </c>
      <c r="AB29" s="229" t="s">
        <v>204</v>
      </c>
      <c r="AC29" s="252" t="s">
        <v>205</v>
      </c>
      <c r="AD29" s="191" t="s">
        <v>206</v>
      </c>
      <c r="AE29" s="191" t="s">
        <v>252</v>
      </c>
      <c r="AF29" s="621" t="s">
        <v>262</v>
      </c>
    </row>
    <row r="30" spans="1:32" s="174" customFormat="1" ht="33" customHeight="1" x14ac:dyDescent="0.2">
      <c r="A30" s="402"/>
      <c r="B30" s="429"/>
      <c r="C30" s="390"/>
      <c r="D30" s="449"/>
      <c r="E30" s="194" t="s">
        <v>10</v>
      </c>
      <c r="F30" s="174" t="s">
        <v>161</v>
      </c>
      <c r="G30" s="399"/>
      <c r="H30" s="153"/>
      <c r="I30" s="280">
        <f>SUM(J30:Q30)</f>
        <v>0</v>
      </c>
      <c r="J30" s="196"/>
      <c r="K30" s="197"/>
      <c r="L30" s="196"/>
      <c r="M30" s="190"/>
      <c r="N30" s="190"/>
      <c r="O30" s="190"/>
      <c r="P30" s="190"/>
      <c r="Q30" s="190"/>
      <c r="R30" s="280">
        <f>SUM(S30:Z30)</f>
        <v>0</v>
      </c>
      <c r="S30" s="331"/>
      <c r="T30" s="331"/>
      <c r="U30" s="331"/>
      <c r="V30" s="280"/>
      <c r="W30" s="280"/>
      <c r="X30" s="280"/>
      <c r="Y30" s="280"/>
      <c r="Z30" s="280"/>
      <c r="AA30" s="268" t="s">
        <v>145</v>
      </c>
      <c r="AB30" s="233" t="s">
        <v>162</v>
      </c>
      <c r="AC30" s="221" t="s">
        <v>205</v>
      </c>
      <c r="AD30" s="324">
        <v>1</v>
      </c>
      <c r="AE30" s="324">
        <v>1</v>
      </c>
      <c r="AF30" s="633"/>
    </row>
    <row r="31" spans="1:32" s="174" customFormat="1" ht="15" customHeight="1" x14ac:dyDescent="0.2">
      <c r="A31" s="403"/>
      <c r="B31" s="430"/>
      <c r="C31" s="391"/>
      <c r="D31" s="404" t="s">
        <v>14</v>
      </c>
      <c r="E31" s="405"/>
      <c r="F31" s="405"/>
      <c r="G31" s="405"/>
      <c r="H31" s="406"/>
      <c r="I31" s="281">
        <f>SUM(I28:I30)</f>
        <v>5.0677599999999998</v>
      </c>
      <c r="J31" s="193">
        <f t="shared" ref="J31:Q31" si="10">SUM(J28:J30)</f>
        <v>0</v>
      </c>
      <c r="K31" s="193">
        <f t="shared" si="10"/>
        <v>5.0677599999999998</v>
      </c>
      <c r="L31" s="193">
        <f t="shared" si="10"/>
        <v>0</v>
      </c>
      <c r="M31" s="193">
        <f t="shared" si="10"/>
        <v>0</v>
      </c>
      <c r="N31" s="193">
        <f t="shared" si="10"/>
        <v>0</v>
      </c>
      <c r="O31" s="193">
        <f t="shared" si="10"/>
        <v>0</v>
      </c>
      <c r="P31" s="193">
        <f t="shared" si="10"/>
        <v>0</v>
      </c>
      <c r="Q31" s="193">
        <f t="shared" si="10"/>
        <v>0</v>
      </c>
      <c r="R31" s="281">
        <f>SUM(R28:R30)</f>
        <v>0.16400000000000001</v>
      </c>
      <c r="S31" s="281">
        <f t="shared" ref="S31:Z31" si="11">SUM(S28:S30)</f>
        <v>0</v>
      </c>
      <c r="T31" s="281">
        <f t="shared" si="11"/>
        <v>0.16400000000000001</v>
      </c>
      <c r="U31" s="193">
        <f t="shared" si="11"/>
        <v>0</v>
      </c>
      <c r="V31" s="193">
        <f t="shared" si="11"/>
        <v>0</v>
      </c>
      <c r="W31" s="193">
        <f t="shared" si="11"/>
        <v>0</v>
      </c>
      <c r="X31" s="193">
        <f t="shared" si="11"/>
        <v>0</v>
      </c>
      <c r="Y31" s="193">
        <f t="shared" si="11"/>
        <v>0</v>
      </c>
      <c r="Z31" s="193">
        <f t="shared" si="11"/>
        <v>0</v>
      </c>
      <c r="AA31" s="266"/>
      <c r="AB31" s="231"/>
      <c r="AC31" s="231"/>
      <c r="AD31" s="322"/>
      <c r="AE31" s="322"/>
      <c r="AF31" s="629"/>
    </row>
    <row r="32" spans="1:32" s="174" customFormat="1" ht="15" customHeight="1" x14ac:dyDescent="0.2">
      <c r="A32" s="164" t="s">
        <v>149</v>
      </c>
      <c r="B32" s="152" t="s">
        <v>150</v>
      </c>
      <c r="C32" s="161" t="s">
        <v>150</v>
      </c>
      <c r="D32" s="155"/>
      <c r="E32" s="181"/>
      <c r="F32" s="433" t="s">
        <v>15</v>
      </c>
      <c r="G32" s="433"/>
      <c r="H32" s="434"/>
      <c r="I32" s="282">
        <f t="shared" ref="I32:Q32" si="12">SUM(I31)</f>
        <v>5.0677599999999998</v>
      </c>
      <c r="J32" s="182">
        <f t="shared" si="12"/>
        <v>0</v>
      </c>
      <c r="K32" s="182">
        <f t="shared" si="12"/>
        <v>5.0677599999999998</v>
      </c>
      <c r="L32" s="182">
        <f t="shared" si="12"/>
        <v>0</v>
      </c>
      <c r="M32" s="182">
        <f t="shared" si="12"/>
        <v>0</v>
      </c>
      <c r="N32" s="182">
        <f t="shared" si="12"/>
        <v>0</v>
      </c>
      <c r="O32" s="182">
        <f t="shared" si="12"/>
        <v>0</v>
      </c>
      <c r="P32" s="182">
        <f t="shared" si="12"/>
        <v>0</v>
      </c>
      <c r="Q32" s="182">
        <f t="shared" si="12"/>
        <v>0</v>
      </c>
      <c r="R32" s="282">
        <f t="shared" ref="R32:Z32" si="13">SUM(R31)</f>
        <v>0.16400000000000001</v>
      </c>
      <c r="S32" s="282">
        <f t="shared" si="13"/>
        <v>0</v>
      </c>
      <c r="T32" s="282">
        <f t="shared" si="13"/>
        <v>0.16400000000000001</v>
      </c>
      <c r="U32" s="182">
        <f t="shared" si="13"/>
        <v>0</v>
      </c>
      <c r="V32" s="182">
        <f t="shared" si="13"/>
        <v>0</v>
      </c>
      <c r="W32" s="182">
        <f t="shared" si="13"/>
        <v>0</v>
      </c>
      <c r="X32" s="182">
        <f t="shared" si="13"/>
        <v>0</v>
      </c>
      <c r="Y32" s="182">
        <f t="shared" si="13"/>
        <v>0</v>
      </c>
      <c r="Z32" s="182">
        <f t="shared" si="13"/>
        <v>0</v>
      </c>
      <c r="AA32" s="263"/>
      <c r="AB32" s="226"/>
      <c r="AC32" s="226"/>
      <c r="AD32" s="622"/>
      <c r="AE32" s="622"/>
      <c r="AF32" s="623"/>
    </row>
    <row r="33" spans="1:32" s="174" customFormat="1" ht="15" customHeight="1" x14ac:dyDescent="0.2">
      <c r="A33" s="164" t="s">
        <v>149</v>
      </c>
      <c r="B33" s="152" t="s">
        <v>150</v>
      </c>
      <c r="C33" s="165"/>
      <c r="D33" s="156"/>
      <c r="E33" s="183"/>
      <c r="F33" s="436" t="s">
        <v>17</v>
      </c>
      <c r="G33" s="436"/>
      <c r="H33" s="437"/>
      <c r="I33" s="283">
        <f>SUM(I32+I25)</f>
        <v>6.8577599999999999</v>
      </c>
      <c r="J33" s="283">
        <f t="shared" ref="J33:Q33" si="14">SUM(J32+J25)</f>
        <v>1.79</v>
      </c>
      <c r="K33" s="283">
        <f t="shared" si="14"/>
        <v>5.0677599999999998</v>
      </c>
      <c r="L33" s="284">
        <f t="shared" si="14"/>
        <v>0</v>
      </c>
      <c r="M33" s="284">
        <f t="shared" si="14"/>
        <v>0</v>
      </c>
      <c r="N33" s="284">
        <f t="shared" si="14"/>
        <v>0</v>
      </c>
      <c r="O33" s="284">
        <f t="shared" si="14"/>
        <v>0</v>
      </c>
      <c r="P33" s="284">
        <f t="shared" si="14"/>
        <v>0</v>
      </c>
      <c r="Q33" s="284">
        <f t="shared" si="14"/>
        <v>0</v>
      </c>
      <c r="R33" s="283">
        <f>SUM(R32+R25)</f>
        <v>1.954</v>
      </c>
      <c r="S33" s="283">
        <f t="shared" ref="S33:Z33" si="15">SUM(S32+S25)</f>
        <v>1.79</v>
      </c>
      <c r="T33" s="283">
        <f t="shared" si="15"/>
        <v>0.16400000000000001</v>
      </c>
      <c r="U33" s="184">
        <f t="shared" si="15"/>
        <v>0</v>
      </c>
      <c r="V33" s="184">
        <f t="shared" si="15"/>
        <v>0</v>
      </c>
      <c r="W33" s="184">
        <f t="shared" si="15"/>
        <v>0</v>
      </c>
      <c r="X33" s="184">
        <f t="shared" si="15"/>
        <v>0</v>
      </c>
      <c r="Y33" s="184">
        <f t="shared" si="15"/>
        <v>0</v>
      </c>
      <c r="Z33" s="184">
        <f t="shared" si="15"/>
        <v>0</v>
      </c>
      <c r="AA33" s="264"/>
      <c r="AB33" s="227"/>
      <c r="AC33" s="227"/>
      <c r="AD33" s="624"/>
      <c r="AE33" s="624"/>
      <c r="AF33" s="625"/>
    </row>
    <row r="34" spans="1:32" s="174" customFormat="1" ht="48" customHeight="1" x14ac:dyDescent="0.2">
      <c r="A34" s="170" t="s">
        <v>149</v>
      </c>
      <c r="B34" s="152" t="s">
        <v>151</v>
      </c>
      <c r="C34" s="376" t="s">
        <v>177</v>
      </c>
      <c r="D34" s="377"/>
      <c r="E34" s="377"/>
      <c r="F34" s="377"/>
      <c r="G34" s="377"/>
      <c r="H34" s="377"/>
      <c r="I34" s="377"/>
      <c r="J34" s="377"/>
      <c r="K34" s="377"/>
      <c r="L34" s="377"/>
      <c r="M34" s="377"/>
      <c r="N34" s="377"/>
      <c r="O34" s="377"/>
      <c r="P34" s="377"/>
      <c r="Q34" s="378"/>
      <c r="R34" s="309"/>
      <c r="S34" s="309"/>
      <c r="T34" s="309"/>
      <c r="U34" s="309"/>
      <c r="V34" s="309"/>
      <c r="W34" s="309"/>
      <c r="X34" s="309"/>
      <c r="Y34" s="309"/>
      <c r="Z34" s="309"/>
      <c r="AA34" s="222" t="s">
        <v>145</v>
      </c>
      <c r="AB34" s="222" t="s">
        <v>178</v>
      </c>
      <c r="AC34" s="249" t="s">
        <v>167</v>
      </c>
      <c r="AD34" s="319">
        <v>50</v>
      </c>
      <c r="AE34" s="319">
        <v>50</v>
      </c>
      <c r="AF34" s="617"/>
    </row>
    <row r="35" spans="1:32" s="174" customFormat="1" ht="57.6" customHeight="1" x14ac:dyDescent="0.2">
      <c r="A35" s="159" t="s">
        <v>149</v>
      </c>
      <c r="B35" s="152" t="s">
        <v>151</v>
      </c>
      <c r="C35" s="161" t="s">
        <v>149</v>
      </c>
      <c r="D35" s="421" t="s">
        <v>179</v>
      </c>
      <c r="E35" s="422"/>
      <c r="F35" s="423"/>
      <c r="G35" s="250" t="s">
        <v>165</v>
      </c>
      <c r="H35" s="218"/>
      <c r="I35" s="218"/>
      <c r="J35" s="218"/>
      <c r="K35" s="218"/>
      <c r="L35" s="218"/>
      <c r="M35" s="218"/>
      <c r="N35" s="218"/>
      <c r="O35" s="218"/>
      <c r="P35" s="218"/>
      <c r="Q35" s="218"/>
      <c r="R35" s="313"/>
      <c r="S35" s="313"/>
      <c r="T35" s="313"/>
      <c r="U35" s="313"/>
      <c r="V35" s="313"/>
      <c r="W35" s="313"/>
      <c r="X35" s="313"/>
      <c r="Y35" s="313"/>
      <c r="Z35" s="313"/>
      <c r="AA35" s="223" t="s">
        <v>145</v>
      </c>
      <c r="AB35" s="223" t="s">
        <v>191</v>
      </c>
      <c r="AC35" s="223" t="s">
        <v>147</v>
      </c>
      <c r="AD35" s="320">
        <v>1</v>
      </c>
      <c r="AE35" s="320">
        <v>1</v>
      </c>
      <c r="AF35" s="618"/>
    </row>
    <row r="36" spans="1:32" s="174" customFormat="1" ht="27" customHeight="1" x14ac:dyDescent="0.2">
      <c r="A36" s="443" t="s">
        <v>149</v>
      </c>
      <c r="B36" s="444" t="s">
        <v>151</v>
      </c>
      <c r="C36" s="445" t="s">
        <v>149</v>
      </c>
      <c r="D36" s="446" t="s">
        <v>149</v>
      </c>
      <c r="E36" s="379" t="s">
        <v>240</v>
      </c>
      <c r="F36" s="448"/>
      <c r="G36" s="260" t="s">
        <v>164</v>
      </c>
      <c r="H36" s="360"/>
      <c r="I36" s="361"/>
      <c r="J36" s="361"/>
      <c r="K36" s="361"/>
      <c r="L36" s="361"/>
      <c r="M36" s="361"/>
      <c r="N36" s="361"/>
      <c r="O36" s="361"/>
      <c r="P36" s="361"/>
      <c r="Q36" s="361"/>
      <c r="R36" s="361"/>
      <c r="S36" s="361"/>
      <c r="T36" s="361"/>
      <c r="U36" s="361"/>
      <c r="V36" s="361"/>
      <c r="W36" s="361"/>
      <c r="X36" s="361"/>
      <c r="Y36" s="361"/>
      <c r="Z36" s="361"/>
      <c r="AA36" s="361"/>
      <c r="AB36" s="361"/>
      <c r="AC36" s="361"/>
      <c r="AD36" s="361"/>
      <c r="AE36" s="361"/>
      <c r="AF36" s="362"/>
    </row>
    <row r="37" spans="1:32" s="174" customFormat="1" ht="28.5" customHeight="1" x14ac:dyDescent="0.2">
      <c r="A37" s="443"/>
      <c r="B37" s="444"/>
      <c r="C37" s="445"/>
      <c r="D37" s="447"/>
      <c r="E37" s="176" t="s">
        <v>9</v>
      </c>
      <c r="F37" s="179" t="s">
        <v>207</v>
      </c>
      <c r="G37" s="244"/>
      <c r="H37" s="153" t="s">
        <v>13</v>
      </c>
      <c r="I37" s="187">
        <f>SUM(J37:Q37)</f>
        <v>5.7</v>
      </c>
      <c r="J37" s="178">
        <v>5.7</v>
      </c>
      <c r="K37" s="153"/>
      <c r="L37" s="153"/>
      <c r="M37" s="153"/>
      <c r="N37" s="153"/>
      <c r="O37" s="153"/>
      <c r="P37" s="153"/>
      <c r="Q37" s="153"/>
      <c r="R37" s="187">
        <f>SUM(S37:Z37)</f>
        <v>4.8959999999999999</v>
      </c>
      <c r="S37" s="178">
        <v>4.8959999999999999</v>
      </c>
      <c r="T37" s="153"/>
      <c r="U37" s="153"/>
      <c r="V37" s="153"/>
      <c r="W37" s="153"/>
      <c r="X37" s="153"/>
      <c r="Y37" s="153"/>
      <c r="Z37" s="153"/>
      <c r="AA37" s="268" t="s">
        <v>145</v>
      </c>
      <c r="AB37" s="230" t="s">
        <v>208</v>
      </c>
      <c r="AC37" s="221" t="s">
        <v>205</v>
      </c>
      <c r="AD37" s="153">
        <v>31</v>
      </c>
      <c r="AE37" s="153">
        <v>24</v>
      </c>
      <c r="AF37" s="332" t="s">
        <v>263</v>
      </c>
    </row>
    <row r="38" spans="1:32" s="174" customFormat="1" ht="15" customHeight="1" x14ac:dyDescent="0.2">
      <c r="A38" s="443"/>
      <c r="B38" s="444"/>
      <c r="C38" s="445"/>
      <c r="D38" s="404" t="s">
        <v>14</v>
      </c>
      <c r="E38" s="405"/>
      <c r="F38" s="405"/>
      <c r="G38" s="405"/>
      <c r="H38" s="406"/>
      <c r="I38" s="199">
        <f t="shared" ref="I38:Q40" si="16">SUM(I37)</f>
        <v>5.7</v>
      </c>
      <c r="J38" s="199">
        <f t="shared" si="16"/>
        <v>5.7</v>
      </c>
      <c r="K38" s="199">
        <f t="shared" si="16"/>
        <v>0</v>
      </c>
      <c r="L38" s="199">
        <f t="shared" si="16"/>
        <v>0</v>
      </c>
      <c r="M38" s="199">
        <f t="shared" si="16"/>
        <v>0</v>
      </c>
      <c r="N38" s="199">
        <f t="shared" si="16"/>
        <v>0</v>
      </c>
      <c r="O38" s="199">
        <f t="shared" si="16"/>
        <v>0</v>
      </c>
      <c r="P38" s="199">
        <f t="shared" si="16"/>
        <v>0</v>
      </c>
      <c r="Q38" s="199">
        <f t="shared" si="16"/>
        <v>0</v>
      </c>
      <c r="R38" s="199">
        <f t="shared" ref="R38:Z38" si="17">SUM(R37)</f>
        <v>4.8959999999999999</v>
      </c>
      <c r="S38" s="199">
        <f t="shared" si="17"/>
        <v>4.8959999999999999</v>
      </c>
      <c r="T38" s="199">
        <f t="shared" si="17"/>
        <v>0</v>
      </c>
      <c r="U38" s="199">
        <f t="shared" si="17"/>
        <v>0</v>
      </c>
      <c r="V38" s="199">
        <f t="shared" si="17"/>
        <v>0</v>
      </c>
      <c r="W38" s="199">
        <f t="shared" si="17"/>
        <v>0</v>
      </c>
      <c r="X38" s="199">
        <f t="shared" si="17"/>
        <v>0</v>
      </c>
      <c r="Y38" s="199">
        <f t="shared" si="17"/>
        <v>0</v>
      </c>
      <c r="Z38" s="199">
        <f t="shared" si="17"/>
        <v>0</v>
      </c>
      <c r="AA38" s="472"/>
      <c r="AB38" s="472"/>
      <c r="AC38" s="472"/>
      <c r="AD38" s="473"/>
      <c r="AE38" s="341"/>
      <c r="AF38" s="334"/>
    </row>
    <row r="39" spans="1:32" s="174" customFormat="1" ht="15" customHeight="1" x14ac:dyDescent="0.2">
      <c r="A39" s="162" t="s">
        <v>149</v>
      </c>
      <c r="B39" s="163" t="s">
        <v>151</v>
      </c>
      <c r="C39" s="166" t="s">
        <v>149</v>
      </c>
      <c r="D39" s="383" t="s">
        <v>15</v>
      </c>
      <c r="E39" s="384"/>
      <c r="F39" s="384"/>
      <c r="G39" s="384"/>
      <c r="H39" s="385"/>
      <c r="I39" s="200">
        <f t="shared" si="16"/>
        <v>5.7</v>
      </c>
      <c r="J39" s="200">
        <f t="shared" si="16"/>
        <v>5.7</v>
      </c>
      <c r="K39" s="200">
        <f t="shared" si="16"/>
        <v>0</v>
      </c>
      <c r="L39" s="200">
        <f t="shared" si="16"/>
        <v>0</v>
      </c>
      <c r="M39" s="200">
        <f t="shared" si="16"/>
        <v>0</v>
      </c>
      <c r="N39" s="200">
        <f t="shared" si="16"/>
        <v>0</v>
      </c>
      <c r="O39" s="200">
        <f t="shared" si="16"/>
        <v>0</v>
      </c>
      <c r="P39" s="200">
        <f t="shared" si="16"/>
        <v>0</v>
      </c>
      <c r="Q39" s="200">
        <f t="shared" si="16"/>
        <v>0</v>
      </c>
      <c r="R39" s="200">
        <f t="shared" ref="R39:Z39" si="18">SUM(R38)</f>
        <v>4.8959999999999999</v>
      </c>
      <c r="S39" s="200">
        <f t="shared" si="18"/>
        <v>4.8959999999999999</v>
      </c>
      <c r="T39" s="200">
        <f t="shared" si="18"/>
        <v>0</v>
      </c>
      <c r="U39" s="200">
        <f t="shared" si="18"/>
        <v>0</v>
      </c>
      <c r="V39" s="200">
        <f t="shared" si="18"/>
        <v>0</v>
      </c>
      <c r="W39" s="200">
        <f t="shared" si="18"/>
        <v>0</v>
      </c>
      <c r="X39" s="200">
        <f t="shared" si="18"/>
        <v>0</v>
      </c>
      <c r="Y39" s="200">
        <f t="shared" si="18"/>
        <v>0</v>
      </c>
      <c r="Z39" s="200">
        <f t="shared" si="18"/>
        <v>0</v>
      </c>
      <c r="AA39" s="269"/>
      <c r="AB39" s="234"/>
      <c r="AC39" s="234"/>
      <c r="AD39" s="182"/>
      <c r="AE39" s="182"/>
      <c r="AF39" s="634"/>
    </row>
    <row r="40" spans="1:32" s="174" customFormat="1" ht="15" customHeight="1" x14ac:dyDescent="0.2">
      <c r="A40" s="162" t="s">
        <v>149</v>
      </c>
      <c r="B40" s="163" t="s">
        <v>151</v>
      </c>
      <c r="C40" s="386" t="s">
        <v>17</v>
      </c>
      <c r="D40" s="387"/>
      <c r="E40" s="387"/>
      <c r="F40" s="387"/>
      <c r="G40" s="387"/>
      <c r="H40" s="388"/>
      <c r="I40" s="201">
        <f t="shared" si="16"/>
        <v>5.7</v>
      </c>
      <c r="J40" s="201">
        <f t="shared" si="16"/>
        <v>5.7</v>
      </c>
      <c r="K40" s="201">
        <f t="shared" si="16"/>
        <v>0</v>
      </c>
      <c r="L40" s="201">
        <f t="shared" si="16"/>
        <v>0</v>
      </c>
      <c r="M40" s="201">
        <f t="shared" si="16"/>
        <v>0</v>
      </c>
      <c r="N40" s="201">
        <f t="shared" si="16"/>
        <v>0</v>
      </c>
      <c r="O40" s="201">
        <f t="shared" si="16"/>
        <v>0</v>
      </c>
      <c r="P40" s="201">
        <f t="shared" si="16"/>
        <v>0</v>
      </c>
      <c r="Q40" s="201">
        <f t="shared" si="16"/>
        <v>0</v>
      </c>
      <c r="R40" s="201">
        <f t="shared" ref="R40:Z40" si="19">SUM(R39)</f>
        <v>4.8959999999999999</v>
      </c>
      <c r="S40" s="201">
        <f t="shared" si="19"/>
        <v>4.8959999999999999</v>
      </c>
      <c r="T40" s="201">
        <f t="shared" si="19"/>
        <v>0</v>
      </c>
      <c r="U40" s="201">
        <f t="shared" si="19"/>
        <v>0</v>
      </c>
      <c r="V40" s="201">
        <f t="shared" si="19"/>
        <v>0</v>
      </c>
      <c r="W40" s="201">
        <f t="shared" si="19"/>
        <v>0</v>
      </c>
      <c r="X40" s="201">
        <f t="shared" si="19"/>
        <v>0</v>
      </c>
      <c r="Y40" s="201">
        <f t="shared" si="19"/>
        <v>0</v>
      </c>
      <c r="Z40" s="201">
        <f t="shared" si="19"/>
        <v>0</v>
      </c>
      <c r="AA40" s="270"/>
      <c r="AB40" s="235"/>
      <c r="AC40" s="235"/>
      <c r="AD40" s="184"/>
      <c r="AE40" s="184"/>
      <c r="AF40" s="635"/>
    </row>
    <row r="41" spans="1:32" s="174" customFormat="1" ht="50.45" customHeight="1" x14ac:dyDescent="0.2">
      <c r="A41" s="170" t="s">
        <v>149</v>
      </c>
      <c r="B41" s="152" t="s">
        <v>152</v>
      </c>
      <c r="C41" s="376" t="s">
        <v>180</v>
      </c>
      <c r="D41" s="377"/>
      <c r="E41" s="377"/>
      <c r="F41" s="377"/>
      <c r="G41" s="377"/>
      <c r="H41" s="377"/>
      <c r="I41" s="377"/>
      <c r="J41" s="377"/>
      <c r="K41" s="377"/>
      <c r="L41" s="377"/>
      <c r="M41" s="377"/>
      <c r="N41" s="377"/>
      <c r="O41" s="377"/>
      <c r="P41" s="377"/>
      <c r="Q41" s="378"/>
      <c r="R41" s="309"/>
      <c r="S41" s="309"/>
      <c r="T41" s="309"/>
      <c r="U41" s="309"/>
      <c r="V41" s="309"/>
      <c r="W41" s="309"/>
      <c r="X41" s="309"/>
      <c r="Y41" s="309"/>
      <c r="Z41" s="309"/>
      <c r="AA41" s="222" t="s">
        <v>145</v>
      </c>
      <c r="AB41" s="228" t="s">
        <v>181</v>
      </c>
      <c r="AC41" s="249" t="s">
        <v>167</v>
      </c>
      <c r="AD41" s="319">
        <v>60</v>
      </c>
      <c r="AE41" s="319">
        <v>60</v>
      </c>
      <c r="AF41" s="617"/>
    </row>
    <row r="42" spans="1:32" s="174" customFormat="1" ht="44.25" customHeight="1" x14ac:dyDescent="0.2">
      <c r="A42" s="160" t="s">
        <v>149</v>
      </c>
      <c r="B42" s="152" t="s">
        <v>152</v>
      </c>
      <c r="C42" s="161" t="s">
        <v>149</v>
      </c>
      <c r="D42" s="421" t="s">
        <v>182</v>
      </c>
      <c r="E42" s="422"/>
      <c r="F42" s="423"/>
      <c r="G42" s="250" t="s">
        <v>165</v>
      </c>
      <c r="H42" s="212"/>
      <c r="I42" s="213"/>
      <c r="J42" s="213"/>
      <c r="K42" s="213"/>
      <c r="L42" s="213"/>
      <c r="M42" s="213"/>
      <c r="N42" s="213"/>
      <c r="O42" s="213"/>
      <c r="P42" s="213"/>
      <c r="Q42" s="213"/>
      <c r="R42" s="310"/>
      <c r="S42" s="310"/>
      <c r="T42" s="310"/>
      <c r="U42" s="310"/>
      <c r="V42" s="310"/>
      <c r="W42" s="310"/>
      <c r="X42" s="310"/>
      <c r="Y42" s="310"/>
      <c r="Z42" s="310"/>
      <c r="AA42" s="223" t="s">
        <v>145</v>
      </c>
      <c r="AB42" s="223" t="s">
        <v>233</v>
      </c>
      <c r="AC42" s="223" t="s">
        <v>147</v>
      </c>
      <c r="AD42" s="320">
        <v>1</v>
      </c>
      <c r="AE42" s="320">
        <v>1</v>
      </c>
      <c r="AF42" s="618"/>
    </row>
    <row r="43" spans="1:32" s="174" customFormat="1" ht="30.6" customHeight="1" x14ac:dyDescent="0.2">
      <c r="A43" s="389" t="s">
        <v>149</v>
      </c>
      <c r="B43" s="428" t="s">
        <v>152</v>
      </c>
      <c r="C43" s="411" t="s">
        <v>149</v>
      </c>
      <c r="D43" s="400" t="s">
        <v>149</v>
      </c>
      <c r="E43" s="379" t="s">
        <v>241</v>
      </c>
      <c r="F43" s="380"/>
      <c r="G43" s="221" t="s">
        <v>164</v>
      </c>
      <c r="H43" s="357"/>
      <c r="I43" s="358"/>
      <c r="J43" s="358"/>
      <c r="K43" s="358"/>
      <c r="L43" s="358"/>
      <c r="M43" s="358"/>
      <c r="N43" s="358"/>
      <c r="O43" s="358"/>
      <c r="P43" s="358"/>
      <c r="Q43" s="358"/>
      <c r="R43" s="358"/>
      <c r="S43" s="358"/>
      <c r="T43" s="358"/>
      <c r="U43" s="358"/>
      <c r="V43" s="358"/>
      <c r="W43" s="358"/>
      <c r="X43" s="358"/>
      <c r="Y43" s="358"/>
      <c r="Z43" s="358"/>
      <c r="AA43" s="358"/>
      <c r="AB43" s="358"/>
      <c r="AC43" s="358"/>
      <c r="AD43" s="358"/>
      <c r="AE43" s="358"/>
      <c r="AF43" s="359"/>
    </row>
    <row r="44" spans="1:32" s="174" customFormat="1" ht="30" customHeight="1" x14ac:dyDescent="0.2">
      <c r="A44" s="407"/>
      <c r="B44" s="429"/>
      <c r="C44" s="412"/>
      <c r="D44" s="401"/>
      <c r="E44" s="418" t="s">
        <v>9</v>
      </c>
      <c r="F44" s="398" t="s">
        <v>209</v>
      </c>
      <c r="G44" s="416"/>
      <c r="H44" s="153" t="s">
        <v>13</v>
      </c>
      <c r="I44" s="177">
        <f>SUM(J44:Q44)</f>
        <v>130.94</v>
      </c>
      <c r="J44" s="178">
        <v>130.94</v>
      </c>
      <c r="K44" s="285"/>
      <c r="L44" s="285"/>
      <c r="M44" s="285"/>
      <c r="N44" s="285"/>
      <c r="O44" s="285"/>
      <c r="P44" s="285"/>
      <c r="Q44" s="285"/>
      <c r="R44" s="177">
        <f>SUM(S44:Z44)</f>
        <v>107.61199999999999</v>
      </c>
      <c r="S44" s="178">
        <v>107.61199999999999</v>
      </c>
      <c r="T44" s="285"/>
      <c r="U44" s="285"/>
      <c r="V44" s="285"/>
      <c r="W44" s="285"/>
      <c r="X44" s="285"/>
      <c r="Y44" s="285"/>
      <c r="Z44" s="285"/>
      <c r="AA44" s="265" t="s">
        <v>145</v>
      </c>
      <c r="AB44" s="237" t="s">
        <v>210</v>
      </c>
      <c r="AC44" s="255" t="s">
        <v>148</v>
      </c>
      <c r="AD44" s="300">
        <v>13.5</v>
      </c>
      <c r="AE44" s="300">
        <v>13.5</v>
      </c>
      <c r="AF44" s="335"/>
    </row>
    <row r="45" spans="1:32" s="174" customFormat="1" ht="15" hidden="1" customHeight="1" x14ac:dyDescent="0.2">
      <c r="A45" s="407"/>
      <c r="B45" s="429"/>
      <c r="C45" s="412"/>
      <c r="D45" s="401"/>
      <c r="E45" s="396"/>
      <c r="F45" s="396"/>
      <c r="G45" s="417"/>
      <c r="H45" s="291"/>
      <c r="I45" s="177">
        <f t="shared" ref="I45:I53" si="20">SUM(J45:Q45)</f>
        <v>0</v>
      </c>
      <c r="J45" s="276"/>
      <c r="K45" s="276"/>
      <c r="L45" s="276"/>
      <c r="M45" s="276"/>
      <c r="N45" s="276"/>
      <c r="O45" s="276"/>
      <c r="P45" s="276"/>
      <c r="Q45" s="276"/>
      <c r="R45" s="177">
        <f t="shared" ref="R45:R53" si="21">SUM(S45:Z45)</f>
        <v>0</v>
      </c>
      <c r="S45" s="327"/>
      <c r="T45" s="327"/>
      <c r="U45" s="327"/>
      <c r="V45" s="327"/>
      <c r="W45" s="327"/>
      <c r="X45" s="327"/>
      <c r="Y45" s="327"/>
      <c r="Z45" s="327"/>
      <c r="AA45" s="275"/>
      <c r="AB45" s="238"/>
      <c r="AC45" s="239"/>
      <c r="AD45" s="325"/>
      <c r="AE45" s="325"/>
      <c r="AF45" s="636"/>
    </row>
    <row r="46" spans="1:32" s="174" customFormat="1" ht="15" hidden="1" customHeight="1" x14ac:dyDescent="0.2">
      <c r="A46" s="407"/>
      <c r="B46" s="429"/>
      <c r="C46" s="412"/>
      <c r="D46" s="401"/>
      <c r="E46" s="396"/>
      <c r="F46" s="396"/>
      <c r="G46" s="417"/>
      <c r="H46" s="291"/>
      <c r="I46" s="177">
        <f t="shared" si="20"/>
        <v>0</v>
      </c>
      <c r="J46" s="276"/>
      <c r="K46" s="276"/>
      <c r="L46" s="276"/>
      <c r="M46" s="276"/>
      <c r="N46" s="276"/>
      <c r="O46" s="276"/>
      <c r="P46" s="276"/>
      <c r="Q46" s="276"/>
      <c r="R46" s="177">
        <f t="shared" si="21"/>
        <v>0</v>
      </c>
      <c r="S46" s="327"/>
      <c r="T46" s="327"/>
      <c r="U46" s="327"/>
      <c r="V46" s="327"/>
      <c r="W46" s="327"/>
      <c r="X46" s="327"/>
      <c r="Y46" s="327"/>
      <c r="Z46" s="327"/>
      <c r="AA46" s="275"/>
      <c r="AB46" s="238"/>
      <c r="AC46" s="239"/>
      <c r="AD46" s="325"/>
      <c r="AE46" s="325"/>
      <c r="AF46" s="636"/>
    </row>
    <row r="47" spans="1:32" s="174" customFormat="1" ht="83.25" customHeight="1" x14ac:dyDescent="0.2">
      <c r="A47" s="390"/>
      <c r="B47" s="390"/>
      <c r="C47" s="390"/>
      <c r="D47" s="402"/>
      <c r="E47" s="396"/>
      <c r="F47" s="396"/>
      <c r="G47" s="417"/>
      <c r="H47" s="153" t="s">
        <v>13</v>
      </c>
      <c r="I47" s="177">
        <f t="shared" si="20"/>
        <v>0</v>
      </c>
      <c r="J47" s="290">
        <v>0</v>
      </c>
      <c r="K47" s="288"/>
      <c r="L47" s="288"/>
      <c r="M47" s="288"/>
      <c r="N47" s="288"/>
      <c r="O47" s="288"/>
      <c r="P47" s="288"/>
      <c r="Q47" s="288"/>
      <c r="R47" s="177">
        <f t="shared" si="21"/>
        <v>32.340000000000003</v>
      </c>
      <c r="S47" s="178">
        <v>32.340000000000003</v>
      </c>
      <c r="T47" s="329"/>
      <c r="U47" s="329"/>
      <c r="V47" s="329"/>
      <c r="W47" s="329"/>
      <c r="X47" s="329"/>
      <c r="Y47" s="329"/>
      <c r="Z47" s="329"/>
      <c r="AA47" s="265" t="s">
        <v>145</v>
      </c>
      <c r="AB47" s="286" t="s">
        <v>158</v>
      </c>
      <c r="AC47" s="255" t="s">
        <v>147</v>
      </c>
      <c r="AD47" s="303">
        <v>209</v>
      </c>
      <c r="AE47" s="303">
        <v>210</v>
      </c>
      <c r="AF47" s="336" t="s">
        <v>260</v>
      </c>
    </row>
    <row r="48" spans="1:32" s="174" customFormat="1" ht="12.75" hidden="1" customHeight="1" x14ac:dyDescent="0.2">
      <c r="A48" s="390"/>
      <c r="B48" s="390"/>
      <c r="C48" s="390"/>
      <c r="D48" s="402"/>
      <c r="E48" s="396"/>
      <c r="F48" s="396"/>
      <c r="G48" s="417"/>
      <c r="H48" s="153"/>
      <c r="I48" s="177">
        <f t="shared" si="20"/>
        <v>0</v>
      </c>
      <c r="J48" s="290"/>
      <c r="K48" s="288"/>
      <c r="L48" s="288"/>
      <c r="M48" s="288"/>
      <c r="N48" s="288"/>
      <c r="O48" s="288"/>
      <c r="P48" s="288"/>
      <c r="Q48" s="288"/>
      <c r="R48" s="177">
        <f t="shared" si="21"/>
        <v>0</v>
      </c>
      <c r="S48" s="328"/>
      <c r="T48" s="329"/>
      <c r="U48" s="329"/>
      <c r="V48" s="329"/>
      <c r="W48" s="329"/>
      <c r="X48" s="329"/>
      <c r="Y48" s="329"/>
      <c r="Z48" s="329"/>
      <c r="AA48" s="289"/>
      <c r="AB48" s="254"/>
      <c r="AC48" s="239"/>
      <c r="AD48" s="325"/>
      <c r="AE48" s="325"/>
      <c r="AF48" s="636"/>
    </row>
    <row r="49" spans="1:32" s="174" customFormat="1" ht="12.75" hidden="1" customHeight="1" x14ac:dyDescent="0.2">
      <c r="A49" s="390"/>
      <c r="B49" s="390"/>
      <c r="C49" s="390"/>
      <c r="D49" s="402"/>
      <c r="E49" s="396"/>
      <c r="F49" s="396"/>
      <c r="G49" s="417"/>
      <c r="H49" s="153"/>
      <c r="I49" s="177">
        <f t="shared" si="20"/>
        <v>0</v>
      </c>
      <c r="J49" s="290"/>
      <c r="K49" s="288"/>
      <c r="L49" s="288"/>
      <c r="M49" s="288"/>
      <c r="N49" s="288"/>
      <c r="O49" s="288"/>
      <c r="P49" s="288"/>
      <c r="Q49" s="288"/>
      <c r="R49" s="177">
        <f t="shared" si="21"/>
        <v>0</v>
      </c>
      <c r="S49" s="328"/>
      <c r="T49" s="329"/>
      <c r="U49" s="329"/>
      <c r="V49" s="329"/>
      <c r="W49" s="329"/>
      <c r="X49" s="329"/>
      <c r="Y49" s="329"/>
      <c r="Z49" s="329"/>
      <c r="AA49" s="289"/>
      <c r="AB49" s="254"/>
      <c r="AC49" s="239"/>
      <c r="AD49" s="325"/>
      <c r="AE49" s="325"/>
      <c r="AF49" s="636"/>
    </row>
    <row r="50" spans="1:32" s="174" customFormat="1" ht="28.5" customHeight="1" x14ac:dyDescent="0.2">
      <c r="A50" s="390"/>
      <c r="B50" s="390"/>
      <c r="C50" s="390"/>
      <c r="D50" s="402"/>
      <c r="E50" s="396"/>
      <c r="F50" s="396"/>
      <c r="G50" s="417"/>
      <c r="H50" s="153" t="s">
        <v>13</v>
      </c>
      <c r="I50" s="177">
        <f t="shared" si="20"/>
        <v>0</v>
      </c>
      <c r="J50" s="290">
        <v>0</v>
      </c>
      <c r="K50" s="288"/>
      <c r="L50" s="288"/>
      <c r="M50" s="288"/>
      <c r="N50" s="288"/>
      <c r="O50" s="288"/>
      <c r="P50" s="288"/>
      <c r="Q50" s="288"/>
      <c r="R50" s="177">
        <f t="shared" si="21"/>
        <v>0</v>
      </c>
      <c r="S50" s="328">
        <v>0</v>
      </c>
      <c r="T50" s="329"/>
      <c r="U50" s="329"/>
      <c r="V50" s="329"/>
      <c r="W50" s="329"/>
      <c r="X50" s="329"/>
      <c r="Y50" s="329"/>
      <c r="Z50" s="329"/>
      <c r="AA50" s="265" t="s">
        <v>145</v>
      </c>
      <c r="AB50" s="286" t="s">
        <v>160</v>
      </c>
      <c r="AC50" s="255" t="s">
        <v>148</v>
      </c>
      <c r="AD50" s="300">
        <v>14.46</v>
      </c>
      <c r="AE50" s="300">
        <v>14.46</v>
      </c>
      <c r="AF50" s="335"/>
    </row>
    <row r="51" spans="1:32" s="174" customFormat="1" ht="15" hidden="1" customHeight="1" x14ac:dyDescent="0.2">
      <c r="A51" s="390"/>
      <c r="B51" s="390"/>
      <c r="C51" s="390"/>
      <c r="D51" s="402"/>
      <c r="E51" s="396"/>
      <c r="F51" s="396"/>
      <c r="G51" s="417"/>
      <c r="H51" s="153"/>
      <c r="I51" s="177">
        <f t="shared" si="20"/>
        <v>0</v>
      </c>
      <c r="J51" s="290"/>
      <c r="K51" s="288"/>
      <c r="L51" s="288"/>
      <c r="M51" s="288"/>
      <c r="N51" s="288"/>
      <c r="O51" s="288"/>
      <c r="P51" s="288"/>
      <c r="Q51" s="288"/>
      <c r="R51" s="177">
        <f t="shared" si="21"/>
        <v>0</v>
      </c>
      <c r="S51" s="328"/>
      <c r="T51" s="329"/>
      <c r="U51" s="329"/>
      <c r="V51" s="329"/>
      <c r="W51" s="329"/>
      <c r="X51" s="329"/>
      <c r="Y51" s="329"/>
      <c r="Z51" s="329"/>
      <c r="AA51" s="289"/>
      <c r="AB51" s="236"/>
      <c r="AC51" s="236"/>
      <c r="AD51" s="326"/>
      <c r="AE51" s="326"/>
      <c r="AF51" s="637"/>
    </row>
    <row r="52" spans="1:32" s="174" customFormat="1" ht="15" hidden="1" customHeight="1" x14ac:dyDescent="0.2">
      <c r="A52" s="390"/>
      <c r="B52" s="390"/>
      <c r="C52" s="390"/>
      <c r="D52" s="402"/>
      <c r="E52" s="396"/>
      <c r="F52" s="396"/>
      <c r="G52" s="417"/>
      <c r="H52" s="153"/>
      <c r="I52" s="177">
        <f t="shared" si="20"/>
        <v>0</v>
      </c>
      <c r="J52" s="290"/>
      <c r="K52" s="288"/>
      <c r="L52" s="288"/>
      <c r="M52" s="288"/>
      <c r="N52" s="288"/>
      <c r="O52" s="288"/>
      <c r="P52" s="288"/>
      <c r="Q52" s="288"/>
      <c r="R52" s="177">
        <f t="shared" si="21"/>
        <v>0</v>
      </c>
      <c r="S52" s="328"/>
      <c r="T52" s="329"/>
      <c r="U52" s="329"/>
      <c r="V52" s="329"/>
      <c r="W52" s="329"/>
      <c r="X52" s="329"/>
      <c r="Y52" s="329"/>
      <c r="Z52" s="329"/>
      <c r="AA52" s="289"/>
      <c r="AB52" s="236"/>
      <c r="AC52" s="236"/>
      <c r="AD52" s="326"/>
      <c r="AE52" s="326"/>
      <c r="AF52" s="637"/>
    </row>
    <row r="53" spans="1:32" s="174" customFormat="1" ht="42" customHeight="1" x14ac:dyDescent="0.2">
      <c r="A53" s="390"/>
      <c r="B53" s="390"/>
      <c r="C53" s="390"/>
      <c r="D53" s="402"/>
      <c r="E53" s="399"/>
      <c r="F53" s="399"/>
      <c r="G53" s="441"/>
      <c r="H53" s="153" t="s">
        <v>13</v>
      </c>
      <c r="I53" s="177">
        <f t="shared" si="20"/>
        <v>0</v>
      </c>
      <c r="J53" s="290">
        <v>0</v>
      </c>
      <c r="K53" s="288"/>
      <c r="L53" s="288"/>
      <c r="M53" s="288"/>
      <c r="N53" s="288"/>
      <c r="O53" s="288"/>
      <c r="P53" s="288"/>
      <c r="Q53" s="288"/>
      <c r="R53" s="177">
        <f t="shared" si="21"/>
        <v>0</v>
      </c>
      <c r="S53" s="328">
        <v>0</v>
      </c>
      <c r="T53" s="329"/>
      <c r="U53" s="329"/>
      <c r="V53" s="329"/>
      <c r="W53" s="329"/>
      <c r="X53" s="329"/>
      <c r="Y53" s="329"/>
      <c r="Z53" s="329"/>
      <c r="AA53" s="265" t="s">
        <v>145</v>
      </c>
      <c r="AB53" s="287" t="s">
        <v>211</v>
      </c>
      <c r="AC53" s="255" t="s">
        <v>212</v>
      </c>
      <c r="AD53" s="153">
        <v>32</v>
      </c>
      <c r="AE53" s="153">
        <v>58</v>
      </c>
      <c r="AF53" s="332" t="s">
        <v>261</v>
      </c>
    </row>
    <row r="54" spans="1:32" s="174" customFormat="1" ht="15" hidden="1" customHeight="1" x14ac:dyDescent="0.2">
      <c r="A54" s="390"/>
      <c r="B54" s="390"/>
      <c r="C54" s="390"/>
      <c r="D54" s="403"/>
      <c r="E54" s="186" t="s">
        <v>11</v>
      </c>
      <c r="F54" s="188"/>
      <c r="G54" s="261"/>
      <c r="H54" s="189"/>
      <c r="I54" s="190"/>
      <c r="J54" s="189"/>
      <c r="K54" s="189"/>
      <c r="L54" s="189"/>
      <c r="M54" s="189"/>
      <c r="N54" s="189"/>
      <c r="O54" s="189"/>
      <c r="P54" s="189"/>
      <c r="Q54" s="189"/>
      <c r="R54" s="190"/>
      <c r="S54" s="189"/>
      <c r="T54" s="189"/>
      <c r="U54" s="189"/>
      <c r="V54" s="189"/>
      <c r="W54" s="189"/>
      <c r="X54" s="189"/>
      <c r="Y54" s="189"/>
      <c r="Z54" s="189"/>
      <c r="AA54" s="262"/>
      <c r="AB54" s="225"/>
      <c r="AC54" s="255"/>
      <c r="AD54" s="153"/>
      <c r="AE54" s="153"/>
      <c r="AF54" s="332"/>
    </row>
    <row r="55" spans="1:32" s="174" customFormat="1" x14ac:dyDescent="0.2">
      <c r="A55" s="391"/>
      <c r="B55" s="391"/>
      <c r="C55" s="391"/>
      <c r="D55" s="404" t="s">
        <v>14</v>
      </c>
      <c r="E55" s="405"/>
      <c r="F55" s="405"/>
      <c r="G55" s="405"/>
      <c r="H55" s="406"/>
      <c r="I55" s="180">
        <f>SUM(I44:I53)</f>
        <v>130.94</v>
      </c>
      <c r="J55" s="180">
        <f>SUM(J44:J53)</f>
        <v>130.94</v>
      </c>
      <c r="K55" s="180">
        <f t="shared" ref="K55:Q55" si="22">SUM(K53:K54)</f>
        <v>0</v>
      </c>
      <c r="L55" s="180">
        <f t="shared" si="22"/>
        <v>0</v>
      </c>
      <c r="M55" s="180">
        <f t="shared" si="22"/>
        <v>0</v>
      </c>
      <c r="N55" s="180">
        <f t="shared" si="22"/>
        <v>0</v>
      </c>
      <c r="O55" s="180">
        <f t="shared" si="22"/>
        <v>0</v>
      </c>
      <c r="P55" s="180">
        <f t="shared" si="22"/>
        <v>0</v>
      </c>
      <c r="Q55" s="180">
        <f t="shared" si="22"/>
        <v>0</v>
      </c>
      <c r="R55" s="180">
        <f>SUM(R44:R53)</f>
        <v>139.952</v>
      </c>
      <c r="S55" s="180">
        <f>SUM(S44:S53)</f>
        <v>139.952</v>
      </c>
      <c r="T55" s="180">
        <f t="shared" ref="T55:Z55" si="23">SUM(T53:T54)</f>
        <v>0</v>
      </c>
      <c r="U55" s="180">
        <f t="shared" si="23"/>
        <v>0</v>
      </c>
      <c r="V55" s="180">
        <f t="shared" si="23"/>
        <v>0</v>
      </c>
      <c r="W55" s="180">
        <f t="shared" si="23"/>
        <v>0</v>
      </c>
      <c r="X55" s="180">
        <f t="shared" si="23"/>
        <v>0</v>
      </c>
      <c r="Y55" s="180">
        <f t="shared" si="23"/>
        <v>0</v>
      </c>
      <c r="Z55" s="180">
        <f t="shared" si="23"/>
        <v>0</v>
      </c>
      <c r="AA55" s="345"/>
      <c r="AB55" s="345"/>
      <c r="AC55" s="345"/>
      <c r="AD55" s="346"/>
      <c r="AE55" s="340"/>
      <c r="AF55" s="333"/>
    </row>
    <row r="56" spans="1:32" s="174" customFormat="1" ht="15" customHeight="1" x14ac:dyDescent="0.2">
      <c r="A56" s="159" t="s">
        <v>149</v>
      </c>
      <c r="B56" s="152" t="s">
        <v>152</v>
      </c>
      <c r="C56" s="161" t="s">
        <v>149</v>
      </c>
      <c r="D56" s="383" t="s">
        <v>15</v>
      </c>
      <c r="E56" s="384"/>
      <c r="F56" s="384"/>
      <c r="G56" s="384"/>
      <c r="H56" s="385"/>
      <c r="I56" s="182">
        <f>SUM(I55)</f>
        <v>130.94</v>
      </c>
      <c r="J56" s="182">
        <f t="shared" ref="J56:Q56" si="24">SUM(J55)</f>
        <v>130.94</v>
      </c>
      <c r="K56" s="182">
        <f t="shared" si="24"/>
        <v>0</v>
      </c>
      <c r="L56" s="182">
        <f t="shared" si="24"/>
        <v>0</v>
      </c>
      <c r="M56" s="182">
        <f t="shared" si="24"/>
        <v>0</v>
      </c>
      <c r="N56" s="182">
        <f t="shared" si="24"/>
        <v>0</v>
      </c>
      <c r="O56" s="182">
        <f t="shared" si="24"/>
        <v>0</v>
      </c>
      <c r="P56" s="182">
        <f t="shared" si="24"/>
        <v>0</v>
      </c>
      <c r="Q56" s="182">
        <f t="shared" si="24"/>
        <v>0</v>
      </c>
      <c r="R56" s="182">
        <f>SUM(R55)</f>
        <v>139.952</v>
      </c>
      <c r="S56" s="182">
        <f t="shared" ref="S56:Z56" si="25">SUM(S55)</f>
        <v>139.952</v>
      </c>
      <c r="T56" s="182">
        <f t="shared" si="25"/>
        <v>0</v>
      </c>
      <c r="U56" s="182">
        <f t="shared" si="25"/>
        <v>0</v>
      </c>
      <c r="V56" s="182">
        <f t="shared" si="25"/>
        <v>0</v>
      </c>
      <c r="W56" s="182">
        <f t="shared" si="25"/>
        <v>0</v>
      </c>
      <c r="X56" s="182">
        <f t="shared" si="25"/>
        <v>0</v>
      </c>
      <c r="Y56" s="182">
        <f t="shared" si="25"/>
        <v>0</v>
      </c>
      <c r="Z56" s="182">
        <f t="shared" si="25"/>
        <v>0</v>
      </c>
      <c r="AA56" s="347"/>
      <c r="AB56" s="347"/>
      <c r="AC56" s="347"/>
      <c r="AD56" s="348"/>
      <c r="AE56" s="343"/>
      <c r="AF56" s="337"/>
    </row>
    <row r="57" spans="1:32" s="174" customFormat="1" ht="15" customHeight="1" x14ac:dyDescent="0.2">
      <c r="A57" s="159" t="s">
        <v>149</v>
      </c>
      <c r="B57" s="152" t="s">
        <v>152</v>
      </c>
      <c r="C57" s="386" t="s">
        <v>17</v>
      </c>
      <c r="D57" s="387"/>
      <c r="E57" s="387"/>
      <c r="F57" s="387"/>
      <c r="G57" s="387"/>
      <c r="H57" s="388"/>
      <c r="I57" s="184">
        <f>SUM(I56)</f>
        <v>130.94</v>
      </c>
      <c r="J57" s="184">
        <f t="shared" ref="J57:Q57" si="26">SUM(J56)</f>
        <v>130.94</v>
      </c>
      <c r="K57" s="184">
        <f t="shared" si="26"/>
        <v>0</v>
      </c>
      <c r="L57" s="184">
        <f t="shared" si="26"/>
        <v>0</v>
      </c>
      <c r="M57" s="184">
        <f t="shared" si="26"/>
        <v>0</v>
      </c>
      <c r="N57" s="184">
        <f t="shared" si="26"/>
        <v>0</v>
      </c>
      <c r="O57" s="184">
        <f t="shared" si="26"/>
        <v>0</v>
      </c>
      <c r="P57" s="184">
        <f t="shared" si="26"/>
        <v>0</v>
      </c>
      <c r="Q57" s="184">
        <f t="shared" si="26"/>
        <v>0</v>
      </c>
      <c r="R57" s="184">
        <f>SUM(R56)</f>
        <v>139.952</v>
      </c>
      <c r="S57" s="184">
        <f t="shared" ref="S57:Z57" si="27">SUM(S56)</f>
        <v>139.952</v>
      </c>
      <c r="T57" s="184">
        <f t="shared" si="27"/>
        <v>0</v>
      </c>
      <c r="U57" s="184">
        <f t="shared" si="27"/>
        <v>0</v>
      </c>
      <c r="V57" s="184">
        <f t="shared" si="27"/>
        <v>0</v>
      </c>
      <c r="W57" s="184">
        <f t="shared" si="27"/>
        <v>0</v>
      </c>
      <c r="X57" s="184">
        <f t="shared" si="27"/>
        <v>0</v>
      </c>
      <c r="Y57" s="184">
        <f t="shared" si="27"/>
        <v>0</v>
      </c>
      <c r="Z57" s="184">
        <f t="shared" si="27"/>
        <v>0</v>
      </c>
      <c r="AA57" s="271"/>
      <c r="AB57" s="240"/>
      <c r="AC57" s="240"/>
      <c r="AD57" s="638"/>
      <c r="AE57" s="638"/>
      <c r="AF57" s="639"/>
    </row>
    <row r="58" spans="1:32" s="174" customFormat="1" ht="33" customHeight="1" x14ac:dyDescent="0.2">
      <c r="A58" s="170" t="s">
        <v>149</v>
      </c>
      <c r="B58" s="152" t="s">
        <v>153</v>
      </c>
      <c r="C58" s="376" t="s">
        <v>183</v>
      </c>
      <c r="D58" s="377"/>
      <c r="E58" s="377"/>
      <c r="F58" s="377"/>
      <c r="G58" s="377"/>
      <c r="H58" s="377"/>
      <c r="I58" s="377"/>
      <c r="J58" s="377"/>
      <c r="K58" s="377"/>
      <c r="L58" s="377"/>
      <c r="M58" s="377"/>
      <c r="N58" s="377"/>
      <c r="O58" s="377"/>
      <c r="P58" s="377"/>
      <c r="Q58" s="378"/>
      <c r="R58" s="309"/>
      <c r="S58" s="309"/>
      <c r="T58" s="309"/>
      <c r="U58" s="309"/>
      <c r="V58" s="309"/>
      <c r="W58" s="309"/>
      <c r="X58" s="309"/>
      <c r="Y58" s="309"/>
      <c r="Z58" s="309"/>
      <c r="AA58" s="222" t="s">
        <v>145</v>
      </c>
      <c r="AB58" s="222" t="s">
        <v>184</v>
      </c>
      <c r="AC58" s="249" t="s">
        <v>147</v>
      </c>
      <c r="AD58" s="319">
        <v>3</v>
      </c>
      <c r="AE58" s="319">
        <v>3</v>
      </c>
      <c r="AF58" s="617"/>
    </row>
    <row r="59" spans="1:32" s="174" customFormat="1" ht="34.9" customHeight="1" x14ac:dyDescent="0.2">
      <c r="A59" s="169" t="s">
        <v>149</v>
      </c>
      <c r="B59" s="163" t="s">
        <v>153</v>
      </c>
      <c r="C59" s="168" t="s">
        <v>149</v>
      </c>
      <c r="D59" s="421" t="s">
        <v>185</v>
      </c>
      <c r="E59" s="422"/>
      <c r="F59" s="423"/>
      <c r="G59" s="250" t="s">
        <v>165</v>
      </c>
      <c r="H59" s="474"/>
      <c r="I59" s="475"/>
      <c r="J59" s="475"/>
      <c r="K59" s="475"/>
      <c r="L59" s="475"/>
      <c r="M59" s="475"/>
      <c r="N59" s="475"/>
      <c r="O59" s="475"/>
      <c r="P59" s="475"/>
      <c r="Q59" s="476"/>
      <c r="R59" s="314"/>
      <c r="S59" s="314"/>
      <c r="T59" s="314"/>
      <c r="U59" s="314"/>
      <c r="V59" s="314"/>
      <c r="W59" s="314"/>
      <c r="X59" s="314"/>
      <c r="Y59" s="314"/>
      <c r="Z59" s="314"/>
      <c r="AA59" s="223" t="s">
        <v>145</v>
      </c>
      <c r="AB59" s="223" t="s">
        <v>186</v>
      </c>
      <c r="AC59" s="250" t="s">
        <v>147</v>
      </c>
      <c r="AD59" s="320">
        <v>3</v>
      </c>
      <c r="AE59" s="320">
        <v>3</v>
      </c>
      <c r="AF59" s="618"/>
    </row>
    <row r="60" spans="1:32" s="174" customFormat="1" ht="30" customHeight="1" x14ac:dyDescent="0.2">
      <c r="A60" s="408" t="s">
        <v>149</v>
      </c>
      <c r="B60" s="428" t="s">
        <v>153</v>
      </c>
      <c r="C60" s="411" t="s">
        <v>149</v>
      </c>
      <c r="D60" s="400" t="s">
        <v>149</v>
      </c>
      <c r="E60" s="381" t="s">
        <v>242</v>
      </c>
      <c r="F60" s="382"/>
      <c r="G60" s="252" t="s">
        <v>164</v>
      </c>
      <c r="H60" s="363"/>
      <c r="I60" s="364"/>
      <c r="J60" s="364"/>
      <c r="K60" s="364"/>
      <c r="L60" s="364"/>
      <c r="M60" s="364"/>
      <c r="N60" s="364"/>
      <c r="O60" s="364"/>
      <c r="P60" s="364"/>
      <c r="Q60" s="364"/>
      <c r="R60" s="364"/>
      <c r="S60" s="364"/>
      <c r="T60" s="364"/>
      <c r="U60" s="364"/>
      <c r="V60" s="364"/>
      <c r="W60" s="364"/>
      <c r="X60" s="364"/>
      <c r="Y60" s="364"/>
      <c r="Z60" s="364"/>
      <c r="AA60" s="364"/>
      <c r="AB60" s="364"/>
      <c r="AC60" s="364"/>
      <c r="AD60" s="364"/>
      <c r="AE60" s="364"/>
      <c r="AF60" s="365"/>
    </row>
    <row r="61" spans="1:32" s="174" customFormat="1" ht="40.5" customHeight="1" x14ac:dyDescent="0.2">
      <c r="A61" s="409"/>
      <c r="B61" s="429"/>
      <c r="C61" s="412"/>
      <c r="D61" s="427"/>
      <c r="E61" s="198" t="s">
        <v>9</v>
      </c>
      <c r="F61" s="203" t="s">
        <v>159</v>
      </c>
      <c r="G61" s="244"/>
      <c r="H61" s="191" t="s">
        <v>213</v>
      </c>
      <c r="I61" s="177">
        <f>SUM(J61:Q61)</f>
        <v>10.885999999999999</v>
      </c>
      <c r="J61" s="178">
        <v>5.6859999999999999</v>
      </c>
      <c r="K61" s="177"/>
      <c r="L61" s="178">
        <v>5.2</v>
      </c>
      <c r="M61" s="177"/>
      <c r="N61" s="177"/>
      <c r="O61" s="177"/>
      <c r="P61" s="177"/>
      <c r="Q61" s="177"/>
      <c r="R61" s="177">
        <f>SUM(S61:Z61)</f>
        <v>10.785</v>
      </c>
      <c r="S61" s="178">
        <v>5.585</v>
      </c>
      <c r="T61" s="177"/>
      <c r="U61" s="178">
        <v>5.2</v>
      </c>
      <c r="V61" s="177"/>
      <c r="W61" s="177"/>
      <c r="X61" s="177"/>
      <c r="Y61" s="177"/>
      <c r="Z61" s="177"/>
      <c r="AA61" s="265" t="s">
        <v>145</v>
      </c>
      <c r="AB61" s="203" t="s">
        <v>244</v>
      </c>
      <c r="AC61" s="252" t="s">
        <v>147</v>
      </c>
      <c r="AD61" s="191" t="s">
        <v>237</v>
      </c>
      <c r="AE61" s="191" t="s">
        <v>237</v>
      </c>
      <c r="AF61" s="203"/>
    </row>
    <row r="62" spans="1:32" s="174" customFormat="1" ht="15" customHeight="1" x14ac:dyDescent="0.2">
      <c r="A62" s="410"/>
      <c r="B62" s="430"/>
      <c r="C62" s="442"/>
      <c r="D62" s="404" t="s">
        <v>14</v>
      </c>
      <c r="E62" s="405"/>
      <c r="F62" s="405"/>
      <c r="G62" s="405"/>
      <c r="H62" s="406"/>
      <c r="I62" s="180">
        <f t="shared" ref="I62:Q64" si="28">SUM(I61)</f>
        <v>10.885999999999999</v>
      </c>
      <c r="J62" s="180">
        <f t="shared" si="28"/>
        <v>5.6859999999999999</v>
      </c>
      <c r="K62" s="180">
        <f t="shared" si="28"/>
        <v>0</v>
      </c>
      <c r="L62" s="180">
        <f t="shared" si="28"/>
        <v>5.2</v>
      </c>
      <c r="M62" s="180">
        <f t="shared" si="28"/>
        <v>0</v>
      </c>
      <c r="N62" s="180">
        <f t="shared" si="28"/>
        <v>0</v>
      </c>
      <c r="O62" s="180">
        <f t="shared" si="28"/>
        <v>0</v>
      </c>
      <c r="P62" s="180">
        <f t="shared" si="28"/>
        <v>0</v>
      </c>
      <c r="Q62" s="180">
        <f t="shared" si="28"/>
        <v>0</v>
      </c>
      <c r="R62" s="180">
        <f t="shared" ref="R62:Z62" si="29">SUM(R61)</f>
        <v>10.785</v>
      </c>
      <c r="S62" s="180">
        <f t="shared" si="29"/>
        <v>5.585</v>
      </c>
      <c r="T62" s="180">
        <f t="shared" si="29"/>
        <v>0</v>
      </c>
      <c r="U62" s="180">
        <f t="shared" si="29"/>
        <v>5.2</v>
      </c>
      <c r="V62" s="180">
        <f t="shared" si="29"/>
        <v>0</v>
      </c>
      <c r="W62" s="180">
        <f t="shared" si="29"/>
        <v>0</v>
      </c>
      <c r="X62" s="180">
        <f t="shared" si="29"/>
        <v>0</v>
      </c>
      <c r="Y62" s="180">
        <f t="shared" si="29"/>
        <v>0</v>
      </c>
      <c r="Z62" s="180">
        <f t="shared" si="29"/>
        <v>0</v>
      </c>
      <c r="AA62" s="272"/>
      <c r="AB62" s="241"/>
      <c r="AC62" s="241"/>
      <c r="AD62" s="640"/>
      <c r="AE62" s="640"/>
      <c r="AF62" s="641"/>
    </row>
    <row r="63" spans="1:32" s="174" customFormat="1" ht="15" customHeight="1" x14ac:dyDescent="0.2">
      <c r="A63" s="170" t="s">
        <v>149</v>
      </c>
      <c r="B63" s="152" t="s">
        <v>153</v>
      </c>
      <c r="C63" s="161" t="s">
        <v>149</v>
      </c>
      <c r="D63" s="383" t="s">
        <v>15</v>
      </c>
      <c r="E63" s="384"/>
      <c r="F63" s="384"/>
      <c r="G63" s="384"/>
      <c r="H63" s="385"/>
      <c r="I63" s="182">
        <f t="shared" si="28"/>
        <v>10.885999999999999</v>
      </c>
      <c r="J63" s="182">
        <f t="shared" si="28"/>
        <v>5.6859999999999999</v>
      </c>
      <c r="K63" s="182">
        <f t="shared" si="28"/>
        <v>0</v>
      </c>
      <c r="L63" s="182">
        <f t="shared" si="28"/>
        <v>5.2</v>
      </c>
      <c r="M63" s="182">
        <f t="shared" si="28"/>
        <v>0</v>
      </c>
      <c r="N63" s="182">
        <f t="shared" si="28"/>
        <v>0</v>
      </c>
      <c r="O63" s="182">
        <f t="shared" si="28"/>
        <v>0</v>
      </c>
      <c r="P63" s="182">
        <f t="shared" si="28"/>
        <v>0</v>
      </c>
      <c r="Q63" s="182">
        <f t="shared" si="28"/>
        <v>0</v>
      </c>
      <c r="R63" s="182">
        <f t="shared" ref="R63:Z63" si="30">SUM(R62)</f>
        <v>10.785</v>
      </c>
      <c r="S63" s="182">
        <f t="shared" si="30"/>
        <v>5.585</v>
      </c>
      <c r="T63" s="182">
        <f t="shared" si="30"/>
        <v>0</v>
      </c>
      <c r="U63" s="182">
        <f t="shared" si="30"/>
        <v>5.2</v>
      </c>
      <c r="V63" s="182">
        <f t="shared" si="30"/>
        <v>0</v>
      </c>
      <c r="W63" s="182">
        <f t="shared" si="30"/>
        <v>0</v>
      </c>
      <c r="X63" s="182">
        <f t="shared" si="30"/>
        <v>0</v>
      </c>
      <c r="Y63" s="182">
        <f t="shared" si="30"/>
        <v>0</v>
      </c>
      <c r="Z63" s="182">
        <f t="shared" si="30"/>
        <v>0</v>
      </c>
      <c r="AA63" s="267"/>
      <c r="AB63" s="232"/>
      <c r="AC63" s="232"/>
      <c r="AD63" s="323"/>
      <c r="AE63" s="323"/>
      <c r="AF63" s="630"/>
    </row>
    <row r="64" spans="1:32" s="174" customFormat="1" ht="15" customHeight="1" x14ac:dyDescent="0.2">
      <c r="A64" s="170" t="s">
        <v>149</v>
      </c>
      <c r="B64" s="152" t="s">
        <v>153</v>
      </c>
      <c r="C64" s="386" t="s">
        <v>17</v>
      </c>
      <c r="D64" s="387"/>
      <c r="E64" s="387"/>
      <c r="F64" s="387"/>
      <c r="G64" s="387"/>
      <c r="H64" s="388"/>
      <c r="I64" s="184">
        <f t="shared" si="28"/>
        <v>10.885999999999999</v>
      </c>
      <c r="J64" s="184">
        <f t="shared" si="28"/>
        <v>5.6859999999999999</v>
      </c>
      <c r="K64" s="184">
        <f t="shared" si="28"/>
        <v>0</v>
      </c>
      <c r="L64" s="184">
        <f t="shared" si="28"/>
        <v>5.2</v>
      </c>
      <c r="M64" s="184">
        <f t="shared" si="28"/>
        <v>0</v>
      </c>
      <c r="N64" s="184">
        <f t="shared" si="28"/>
        <v>0</v>
      </c>
      <c r="O64" s="184">
        <f t="shared" si="28"/>
        <v>0</v>
      </c>
      <c r="P64" s="184">
        <f t="shared" si="28"/>
        <v>0</v>
      </c>
      <c r="Q64" s="184">
        <f t="shared" si="28"/>
        <v>0</v>
      </c>
      <c r="R64" s="184">
        <f t="shared" ref="R64:Z64" si="31">SUM(R63)</f>
        <v>10.785</v>
      </c>
      <c r="S64" s="184">
        <f t="shared" si="31"/>
        <v>5.585</v>
      </c>
      <c r="T64" s="184">
        <f t="shared" si="31"/>
        <v>0</v>
      </c>
      <c r="U64" s="184">
        <f t="shared" si="31"/>
        <v>5.2</v>
      </c>
      <c r="V64" s="184">
        <f t="shared" si="31"/>
        <v>0</v>
      </c>
      <c r="W64" s="184">
        <f t="shared" si="31"/>
        <v>0</v>
      </c>
      <c r="X64" s="184">
        <f t="shared" si="31"/>
        <v>0</v>
      </c>
      <c r="Y64" s="184">
        <f t="shared" si="31"/>
        <v>0</v>
      </c>
      <c r="Z64" s="184">
        <f t="shared" si="31"/>
        <v>0</v>
      </c>
      <c r="AA64" s="271"/>
      <c r="AB64" s="240"/>
      <c r="AC64" s="240"/>
      <c r="AD64" s="638"/>
      <c r="AE64" s="638"/>
      <c r="AF64" s="639"/>
    </row>
    <row r="65" spans="1:32" s="174" customFormat="1" ht="30.6" customHeight="1" x14ac:dyDescent="0.2">
      <c r="A65" s="159" t="s">
        <v>149</v>
      </c>
      <c r="B65" s="152" t="s">
        <v>154</v>
      </c>
      <c r="C65" s="376" t="s">
        <v>187</v>
      </c>
      <c r="D65" s="377"/>
      <c r="E65" s="377"/>
      <c r="F65" s="377"/>
      <c r="G65" s="377"/>
      <c r="H65" s="377"/>
      <c r="I65" s="377"/>
      <c r="J65" s="377"/>
      <c r="K65" s="377"/>
      <c r="L65" s="377"/>
      <c r="M65" s="377"/>
      <c r="N65" s="377"/>
      <c r="O65" s="377"/>
      <c r="P65" s="377"/>
      <c r="Q65" s="378"/>
      <c r="R65" s="309"/>
      <c r="S65" s="309"/>
      <c r="T65" s="309"/>
      <c r="U65" s="309"/>
      <c r="V65" s="309"/>
      <c r="W65" s="309"/>
      <c r="X65" s="309"/>
      <c r="Y65" s="309"/>
      <c r="Z65" s="309"/>
      <c r="AA65" s="222" t="s">
        <v>145</v>
      </c>
      <c r="AB65" s="242" t="s">
        <v>188</v>
      </c>
      <c r="AC65" s="249" t="s">
        <v>167</v>
      </c>
      <c r="AD65" s="319">
        <v>20</v>
      </c>
      <c r="AE65" s="319">
        <v>20</v>
      </c>
      <c r="AF65" s="617"/>
    </row>
    <row r="66" spans="1:32" s="174" customFormat="1" ht="54.75" customHeight="1" x14ac:dyDescent="0.2">
      <c r="A66" s="170" t="s">
        <v>149</v>
      </c>
      <c r="B66" s="152" t="s">
        <v>154</v>
      </c>
      <c r="C66" s="161" t="s">
        <v>149</v>
      </c>
      <c r="D66" s="421" t="s">
        <v>214</v>
      </c>
      <c r="E66" s="422"/>
      <c r="F66" s="423"/>
      <c r="G66" s="250" t="s">
        <v>165</v>
      </c>
      <c r="H66" s="212"/>
      <c r="I66" s="213"/>
      <c r="J66" s="213"/>
      <c r="K66" s="213"/>
      <c r="L66" s="213"/>
      <c r="M66" s="213"/>
      <c r="N66" s="213"/>
      <c r="O66" s="213"/>
      <c r="P66" s="213"/>
      <c r="Q66" s="213"/>
      <c r="R66" s="310"/>
      <c r="S66" s="310"/>
      <c r="T66" s="310"/>
      <c r="U66" s="310"/>
      <c r="V66" s="310"/>
      <c r="W66" s="310"/>
      <c r="X66" s="310"/>
      <c r="Y66" s="310"/>
      <c r="Z66" s="310"/>
      <c r="AA66" s="223" t="s">
        <v>145</v>
      </c>
      <c r="AB66" s="223" t="s">
        <v>218</v>
      </c>
      <c r="AC66" s="250" t="s">
        <v>147</v>
      </c>
      <c r="AD66" s="320">
        <v>1</v>
      </c>
      <c r="AE66" s="320">
        <v>2</v>
      </c>
      <c r="AF66" s="618"/>
    </row>
    <row r="67" spans="1:32" s="174" customFormat="1" ht="33" customHeight="1" x14ac:dyDescent="0.2">
      <c r="A67" s="408" t="s">
        <v>149</v>
      </c>
      <c r="B67" s="428" t="s">
        <v>154</v>
      </c>
      <c r="C67" s="411" t="s">
        <v>149</v>
      </c>
      <c r="D67" s="400" t="s">
        <v>149</v>
      </c>
      <c r="E67" s="381" t="s">
        <v>243</v>
      </c>
      <c r="F67" s="382"/>
      <c r="G67" s="253" t="s">
        <v>164</v>
      </c>
      <c r="H67" s="357"/>
      <c r="I67" s="358"/>
      <c r="J67" s="358"/>
      <c r="K67" s="358"/>
      <c r="L67" s="358"/>
      <c r="M67" s="358"/>
      <c r="N67" s="358"/>
      <c r="O67" s="358"/>
      <c r="P67" s="358"/>
      <c r="Q67" s="358"/>
      <c r="R67" s="358"/>
      <c r="S67" s="358"/>
      <c r="T67" s="358"/>
      <c r="U67" s="358"/>
      <c r="V67" s="358"/>
      <c r="W67" s="358"/>
      <c r="X67" s="358"/>
      <c r="Y67" s="358"/>
      <c r="Z67" s="358"/>
      <c r="AA67" s="358"/>
      <c r="AB67" s="358"/>
      <c r="AC67" s="358"/>
      <c r="AD67" s="358"/>
      <c r="AE67" s="358"/>
      <c r="AF67" s="359"/>
    </row>
    <row r="68" spans="1:32" s="174" customFormat="1" ht="29.25" customHeight="1" x14ac:dyDescent="0.2">
      <c r="A68" s="402"/>
      <c r="B68" s="429"/>
      <c r="C68" s="412"/>
      <c r="D68" s="427"/>
      <c r="E68" s="209" t="s">
        <v>9</v>
      </c>
      <c r="F68" s="203" t="s">
        <v>215</v>
      </c>
      <c r="G68" s="253"/>
      <c r="H68" s="192" t="s">
        <v>13</v>
      </c>
      <c r="I68" s="210">
        <f>SUM(J68)</f>
        <v>21.135999999999999</v>
      </c>
      <c r="J68" s="211">
        <v>21.135999999999999</v>
      </c>
      <c r="K68" s="210"/>
      <c r="L68" s="210"/>
      <c r="M68" s="210"/>
      <c r="N68" s="210"/>
      <c r="O68" s="210"/>
      <c r="P68" s="210"/>
      <c r="Q68" s="210"/>
      <c r="R68" s="210">
        <f>SUM(S68)</f>
        <v>12.634</v>
      </c>
      <c r="S68" s="211">
        <v>12.634</v>
      </c>
      <c r="T68" s="210"/>
      <c r="U68" s="210"/>
      <c r="V68" s="210"/>
      <c r="W68" s="210"/>
      <c r="X68" s="210"/>
      <c r="Y68" s="210"/>
      <c r="Z68" s="315"/>
      <c r="AA68" s="265" t="s">
        <v>145</v>
      </c>
      <c r="AB68" s="230" t="s">
        <v>216</v>
      </c>
      <c r="AC68" s="253" t="s">
        <v>147</v>
      </c>
      <c r="AD68" s="192" t="s">
        <v>206</v>
      </c>
      <c r="AE68" s="192" t="s">
        <v>206</v>
      </c>
      <c r="AF68" s="642"/>
    </row>
    <row r="69" spans="1:32" s="174" customFormat="1" ht="15" customHeight="1" x14ac:dyDescent="0.2">
      <c r="A69" s="403"/>
      <c r="B69" s="430"/>
      <c r="C69" s="413"/>
      <c r="D69" s="404" t="s">
        <v>14</v>
      </c>
      <c r="E69" s="405"/>
      <c r="F69" s="405"/>
      <c r="G69" s="405"/>
      <c r="H69" s="406"/>
      <c r="I69" s="193">
        <f t="shared" ref="I69:Q69" si="32">SUM(I68)</f>
        <v>21.135999999999999</v>
      </c>
      <c r="J69" s="193">
        <f t="shared" si="32"/>
        <v>21.135999999999999</v>
      </c>
      <c r="K69" s="193">
        <f t="shared" si="32"/>
        <v>0</v>
      </c>
      <c r="L69" s="193">
        <f t="shared" si="32"/>
        <v>0</v>
      </c>
      <c r="M69" s="193">
        <f t="shared" si="32"/>
        <v>0</v>
      </c>
      <c r="N69" s="193">
        <f t="shared" si="32"/>
        <v>0</v>
      </c>
      <c r="O69" s="193">
        <f t="shared" si="32"/>
        <v>0</v>
      </c>
      <c r="P69" s="193">
        <f t="shared" si="32"/>
        <v>0</v>
      </c>
      <c r="Q69" s="193">
        <f t="shared" si="32"/>
        <v>0</v>
      </c>
      <c r="R69" s="193">
        <f t="shared" ref="R69:Z69" si="33">SUM(R68)</f>
        <v>12.634</v>
      </c>
      <c r="S69" s="193">
        <f t="shared" si="33"/>
        <v>12.634</v>
      </c>
      <c r="T69" s="193">
        <f t="shared" si="33"/>
        <v>0</v>
      </c>
      <c r="U69" s="193">
        <f t="shared" si="33"/>
        <v>0</v>
      </c>
      <c r="V69" s="193">
        <f t="shared" si="33"/>
        <v>0</v>
      </c>
      <c r="W69" s="193">
        <f t="shared" si="33"/>
        <v>0</v>
      </c>
      <c r="X69" s="193">
        <f t="shared" si="33"/>
        <v>0</v>
      </c>
      <c r="Y69" s="193">
        <f t="shared" si="33"/>
        <v>0</v>
      </c>
      <c r="Z69" s="193">
        <f t="shared" si="33"/>
        <v>0</v>
      </c>
      <c r="AA69" s="266"/>
      <c r="AB69" s="231"/>
      <c r="AC69" s="231"/>
      <c r="AD69" s="322"/>
      <c r="AE69" s="322"/>
      <c r="AF69" s="629"/>
    </row>
    <row r="70" spans="1:32" s="174" customFormat="1" ht="41.25" customHeight="1" x14ac:dyDescent="0.2">
      <c r="A70" s="170" t="s">
        <v>149</v>
      </c>
      <c r="B70" s="152" t="s">
        <v>154</v>
      </c>
      <c r="C70" s="161" t="s">
        <v>150</v>
      </c>
      <c r="D70" s="421" t="s">
        <v>217</v>
      </c>
      <c r="E70" s="422"/>
      <c r="F70" s="423"/>
      <c r="G70" s="250" t="s">
        <v>165</v>
      </c>
      <c r="H70" s="212"/>
      <c r="I70" s="213"/>
      <c r="J70" s="213"/>
      <c r="K70" s="213"/>
      <c r="L70" s="213"/>
      <c r="M70" s="213"/>
      <c r="N70" s="213"/>
      <c r="O70" s="213"/>
      <c r="P70" s="213"/>
      <c r="Q70" s="213"/>
      <c r="R70" s="310"/>
      <c r="S70" s="310"/>
      <c r="T70" s="310"/>
      <c r="U70" s="310"/>
      <c r="V70" s="310"/>
      <c r="W70" s="310"/>
      <c r="X70" s="310"/>
      <c r="Y70" s="310"/>
      <c r="Z70" s="310"/>
      <c r="AA70" s="223" t="s">
        <v>145</v>
      </c>
      <c r="AB70" s="223" t="s">
        <v>189</v>
      </c>
      <c r="AC70" s="250" t="s">
        <v>147</v>
      </c>
      <c r="AD70" s="320">
        <v>1</v>
      </c>
      <c r="AE70" s="320">
        <v>1</v>
      </c>
      <c r="AF70" s="618"/>
    </row>
    <row r="71" spans="1:32" s="174" customFormat="1" ht="57" customHeight="1" x14ac:dyDescent="0.2">
      <c r="A71" s="389" t="s">
        <v>149</v>
      </c>
      <c r="B71" s="294" t="s">
        <v>154</v>
      </c>
      <c r="C71" s="167" t="s">
        <v>150</v>
      </c>
      <c r="D71" s="424" t="s">
        <v>149</v>
      </c>
      <c r="E71" s="379" t="s">
        <v>220</v>
      </c>
      <c r="F71" s="380"/>
      <c r="G71" s="221" t="s">
        <v>164</v>
      </c>
      <c r="H71" s="357"/>
      <c r="I71" s="358"/>
      <c r="J71" s="358"/>
      <c r="K71" s="358"/>
      <c r="L71" s="358"/>
      <c r="M71" s="358"/>
      <c r="N71" s="358"/>
      <c r="O71" s="358"/>
      <c r="P71" s="358"/>
      <c r="Q71" s="358"/>
      <c r="R71" s="358"/>
      <c r="S71" s="358"/>
      <c r="T71" s="358"/>
      <c r="U71" s="358"/>
      <c r="V71" s="358"/>
      <c r="W71" s="358"/>
      <c r="X71" s="358"/>
      <c r="Y71" s="358"/>
      <c r="Z71" s="358"/>
      <c r="AA71" s="358"/>
      <c r="AB71" s="358"/>
      <c r="AC71" s="358"/>
      <c r="AD71" s="358"/>
      <c r="AE71" s="358"/>
      <c r="AF71" s="359"/>
    </row>
    <row r="72" spans="1:32" s="174" customFormat="1" ht="71.25" customHeight="1" x14ac:dyDescent="0.2">
      <c r="A72" s="390"/>
      <c r="B72" s="294"/>
      <c r="C72" s="167"/>
      <c r="D72" s="425"/>
      <c r="E72" s="209" t="s">
        <v>9</v>
      </c>
      <c r="F72" s="203" t="s">
        <v>236</v>
      </c>
      <c r="G72" s="253"/>
      <c r="H72" s="192" t="s">
        <v>13</v>
      </c>
      <c r="I72" s="210">
        <f>SUM(J72)</f>
        <v>0</v>
      </c>
      <c r="J72" s="211">
        <v>0</v>
      </c>
      <c r="K72" s="210"/>
      <c r="L72" s="210"/>
      <c r="M72" s="210"/>
      <c r="N72" s="210"/>
      <c r="O72" s="210"/>
      <c r="P72" s="210"/>
      <c r="Q72" s="210"/>
      <c r="R72" s="210">
        <f>SUM(S72)</f>
        <v>0</v>
      </c>
      <c r="S72" s="211">
        <v>0</v>
      </c>
      <c r="T72" s="210"/>
      <c r="U72" s="210"/>
      <c r="V72" s="210"/>
      <c r="W72" s="210"/>
      <c r="X72" s="210"/>
      <c r="Y72" s="210"/>
      <c r="Z72" s="210"/>
      <c r="AA72" s="265" t="s">
        <v>145</v>
      </c>
      <c r="AB72" s="230" t="s">
        <v>219</v>
      </c>
      <c r="AC72" s="253" t="s">
        <v>167</v>
      </c>
      <c r="AD72" s="192" t="s">
        <v>120</v>
      </c>
      <c r="AE72" s="192" t="s">
        <v>120</v>
      </c>
      <c r="AF72" s="642"/>
    </row>
    <row r="73" spans="1:32" s="174" customFormat="1" ht="15" customHeight="1" x14ac:dyDescent="0.2">
      <c r="A73" s="391"/>
      <c r="B73" s="294"/>
      <c r="C73" s="167"/>
      <c r="D73" s="426"/>
      <c r="E73" s="404" t="s">
        <v>14</v>
      </c>
      <c r="F73" s="405"/>
      <c r="G73" s="405"/>
      <c r="H73" s="405"/>
      <c r="I73" s="406"/>
      <c r="J73" s="193">
        <f t="shared" ref="J73:Q73" si="34">SUM(J72)</f>
        <v>0</v>
      </c>
      <c r="K73" s="193">
        <f t="shared" si="34"/>
        <v>0</v>
      </c>
      <c r="L73" s="193">
        <f t="shared" si="34"/>
        <v>0</v>
      </c>
      <c r="M73" s="193">
        <f t="shared" si="34"/>
        <v>0</v>
      </c>
      <c r="N73" s="193">
        <f t="shared" si="34"/>
        <v>0</v>
      </c>
      <c r="O73" s="193">
        <f t="shared" si="34"/>
        <v>0</v>
      </c>
      <c r="P73" s="193">
        <f t="shared" si="34"/>
        <v>0</v>
      </c>
      <c r="Q73" s="193">
        <f t="shared" si="34"/>
        <v>0</v>
      </c>
      <c r="R73" s="193"/>
      <c r="S73" s="193">
        <f t="shared" ref="S73:Z73" si="35">SUM(S72)</f>
        <v>0</v>
      </c>
      <c r="T73" s="193">
        <f t="shared" si="35"/>
        <v>0</v>
      </c>
      <c r="U73" s="193">
        <f t="shared" si="35"/>
        <v>0</v>
      </c>
      <c r="V73" s="193">
        <f t="shared" si="35"/>
        <v>0</v>
      </c>
      <c r="W73" s="193">
        <f t="shared" si="35"/>
        <v>0</v>
      </c>
      <c r="X73" s="193">
        <f t="shared" si="35"/>
        <v>0</v>
      </c>
      <c r="Y73" s="193">
        <f t="shared" si="35"/>
        <v>0</v>
      </c>
      <c r="Z73" s="193">
        <f t="shared" si="35"/>
        <v>0</v>
      </c>
      <c r="AA73" s="266"/>
      <c r="AB73" s="231"/>
      <c r="AC73" s="231"/>
      <c r="AD73" s="322"/>
      <c r="AE73" s="322"/>
      <c r="AF73" s="629"/>
    </row>
    <row r="74" spans="1:32" s="174" customFormat="1" ht="32.25" customHeight="1" x14ac:dyDescent="0.2">
      <c r="A74" s="162" t="s">
        <v>149</v>
      </c>
      <c r="B74" s="163" t="s">
        <v>154</v>
      </c>
      <c r="C74" s="166" t="s">
        <v>150</v>
      </c>
      <c r="D74" s="298" t="s">
        <v>150</v>
      </c>
      <c r="E74" s="381" t="s">
        <v>221</v>
      </c>
      <c r="F74" s="382"/>
      <c r="G74" s="253" t="s">
        <v>164</v>
      </c>
      <c r="H74" s="357"/>
      <c r="I74" s="358"/>
      <c r="J74" s="358"/>
      <c r="K74" s="358"/>
      <c r="L74" s="358"/>
      <c r="M74" s="358"/>
      <c r="N74" s="358"/>
      <c r="O74" s="358"/>
      <c r="P74" s="358"/>
      <c r="Q74" s="358"/>
      <c r="R74" s="358"/>
      <c r="S74" s="358"/>
      <c r="T74" s="358"/>
      <c r="U74" s="358"/>
      <c r="V74" s="358"/>
      <c r="W74" s="358"/>
      <c r="X74" s="358"/>
      <c r="Y74" s="358"/>
      <c r="Z74" s="358"/>
      <c r="AA74" s="358"/>
      <c r="AB74" s="358"/>
      <c r="AC74" s="358"/>
      <c r="AD74" s="358"/>
      <c r="AE74" s="358"/>
      <c r="AF74" s="359"/>
    </row>
    <row r="75" spans="1:32" s="174" customFormat="1" ht="26.25" customHeight="1" x14ac:dyDescent="0.2">
      <c r="A75" s="292"/>
      <c r="B75" s="294"/>
      <c r="C75" s="167"/>
      <c r="D75" s="297"/>
      <c r="E75" s="205" t="s">
        <v>9</v>
      </c>
      <c r="F75" s="206" t="s">
        <v>224</v>
      </c>
      <c r="G75" s="221"/>
      <c r="H75" s="192" t="s">
        <v>13</v>
      </c>
      <c r="I75" s="207">
        <f>SUM(J75:Q75)</f>
        <v>0</v>
      </c>
      <c r="J75" s="211">
        <v>0</v>
      </c>
      <c r="K75" s="208"/>
      <c r="L75" s="208"/>
      <c r="M75" s="208"/>
      <c r="N75" s="208"/>
      <c r="O75" s="208"/>
      <c r="P75" s="208"/>
      <c r="Q75" s="208"/>
      <c r="R75" s="207">
        <f>SUM(S75:Z75)</f>
        <v>0</v>
      </c>
      <c r="S75" s="211">
        <v>0</v>
      </c>
      <c r="T75" s="208"/>
      <c r="U75" s="208"/>
      <c r="V75" s="208"/>
      <c r="W75" s="208"/>
      <c r="X75" s="208"/>
      <c r="Y75" s="208"/>
      <c r="Z75" s="208"/>
      <c r="AA75" s="265" t="s">
        <v>145</v>
      </c>
      <c r="AB75" s="243" t="s">
        <v>155</v>
      </c>
      <c r="AC75" s="256" t="s">
        <v>147</v>
      </c>
      <c r="AD75" s="317" t="s">
        <v>234</v>
      </c>
      <c r="AE75" s="317" t="s">
        <v>253</v>
      </c>
      <c r="AF75" s="643" t="s">
        <v>256</v>
      </c>
    </row>
    <row r="76" spans="1:32" s="174" customFormat="1" x14ac:dyDescent="0.2">
      <c r="A76" s="292"/>
      <c r="B76" s="294"/>
      <c r="C76" s="167"/>
      <c r="D76" s="297"/>
      <c r="E76" s="205" t="s">
        <v>10</v>
      </c>
      <c r="F76" s="206" t="s">
        <v>223</v>
      </c>
      <c r="G76" s="221"/>
      <c r="H76" s="192" t="s">
        <v>13</v>
      </c>
      <c r="I76" s="207">
        <f t="shared" ref="I76:I79" si="36">SUM(J76:Q76)</f>
        <v>0</v>
      </c>
      <c r="J76" s="211">
        <v>0</v>
      </c>
      <c r="K76" s="208"/>
      <c r="L76" s="208"/>
      <c r="M76" s="208"/>
      <c r="N76" s="208"/>
      <c r="O76" s="208"/>
      <c r="P76" s="208"/>
      <c r="Q76" s="208"/>
      <c r="R76" s="207">
        <f t="shared" ref="R76:R79" si="37">SUM(S76:Z76)</f>
        <v>0</v>
      </c>
      <c r="S76" s="211">
        <v>0</v>
      </c>
      <c r="T76" s="208"/>
      <c r="U76" s="208"/>
      <c r="V76" s="208"/>
      <c r="W76" s="208"/>
      <c r="X76" s="208"/>
      <c r="Y76" s="208"/>
      <c r="Z76" s="208"/>
      <c r="AA76" s="265" t="s">
        <v>145</v>
      </c>
      <c r="AB76" s="243" t="s">
        <v>156</v>
      </c>
      <c r="AC76" s="256" t="s">
        <v>147</v>
      </c>
      <c r="AD76" s="317" t="s">
        <v>112</v>
      </c>
      <c r="AE76" s="317" t="s">
        <v>114</v>
      </c>
      <c r="AF76" s="643" t="s">
        <v>257</v>
      </c>
    </row>
    <row r="77" spans="1:32" s="174" customFormat="1" ht="54" customHeight="1" x14ac:dyDescent="0.2">
      <c r="A77" s="292"/>
      <c r="B77" s="294"/>
      <c r="C77" s="167"/>
      <c r="D77" s="297"/>
      <c r="E77" s="205" t="s">
        <v>11</v>
      </c>
      <c r="F77" s="206" t="s">
        <v>222</v>
      </c>
      <c r="G77" s="221"/>
      <c r="H77" s="192" t="s">
        <v>13</v>
      </c>
      <c r="I77" s="207">
        <f t="shared" si="36"/>
        <v>0</v>
      </c>
      <c r="J77" s="211">
        <v>0</v>
      </c>
      <c r="K77" s="208"/>
      <c r="L77" s="208"/>
      <c r="M77" s="208"/>
      <c r="N77" s="208"/>
      <c r="O77" s="208"/>
      <c r="P77" s="208"/>
      <c r="Q77" s="208"/>
      <c r="R77" s="207">
        <f t="shared" si="37"/>
        <v>0</v>
      </c>
      <c r="S77" s="211">
        <v>0</v>
      </c>
      <c r="T77" s="208"/>
      <c r="U77" s="208"/>
      <c r="V77" s="208"/>
      <c r="W77" s="208"/>
      <c r="X77" s="208"/>
      <c r="Y77" s="208"/>
      <c r="Z77" s="208"/>
      <c r="AA77" s="265" t="s">
        <v>145</v>
      </c>
      <c r="AB77" s="243" t="s">
        <v>155</v>
      </c>
      <c r="AC77" s="256" t="s">
        <v>147</v>
      </c>
      <c r="AD77" s="317" t="s">
        <v>235</v>
      </c>
      <c r="AE77" s="317" t="s">
        <v>258</v>
      </c>
      <c r="AF77" s="643" t="s">
        <v>259</v>
      </c>
    </row>
    <row r="78" spans="1:32" s="174" customFormat="1" ht="43.5" customHeight="1" x14ac:dyDescent="0.2">
      <c r="A78" s="292"/>
      <c r="B78" s="294"/>
      <c r="C78" s="167"/>
      <c r="D78" s="297"/>
      <c r="E78" s="205" t="s">
        <v>12</v>
      </c>
      <c r="F78" s="195" t="s">
        <v>226</v>
      </c>
      <c r="G78" s="221"/>
      <c r="H78" s="192" t="s">
        <v>13</v>
      </c>
      <c r="I78" s="207">
        <f t="shared" si="36"/>
        <v>0</v>
      </c>
      <c r="J78" s="211">
        <v>0</v>
      </c>
      <c r="K78" s="208"/>
      <c r="L78" s="208"/>
      <c r="M78" s="208"/>
      <c r="N78" s="208"/>
      <c r="O78" s="208"/>
      <c r="P78" s="208"/>
      <c r="Q78" s="208"/>
      <c r="R78" s="207">
        <f t="shared" si="37"/>
        <v>0</v>
      </c>
      <c r="S78" s="211">
        <v>0</v>
      </c>
      <c r="T78" s="208"/>
      <c r="U78" s="208"/>
      <c r="V78" s="208"/>
      <c r="W78" s="208"/>
      <c r="X78" s="208"/>
      <c r="Y78" s="208"/>
      <c r="Z78" s="208"/>
      <c r="AA78" s="265" t="s">
        <v>145</v>
      </c>
      <c r="AB78" s="243" t="s">
        <v>190</v>
      </c>
      <c r="AC78" s="256" t="s">
        <v>147</v>
      </c>
      <c r="AD78" s="317" t="s">
        <v>33</v>
      </c>
      <c r="AE78" s="317" t="s">
        <v>255</v>
      </c>
      <c r="AF78" s="643" t="s">
        <v>256</v>
      </c>
    </row>
    <row r="79" spans="1:32" s="174" customFormat="1" ht="30.75" customHeight="1" x14ac:dyDescent="0.2">
      <c r="A79" s="292"/>
      <c r="B79" s="294"/>
      <c r="C79" s="167"/>
      <c r="D79" s="297"/>
      <c r="E79" s="205" t="s">
        <v>22</v>
      </c>
      <c r="F79" s="195" t="s">
        <v>227</v>
      </c>
      <c r="G79" s="221"/>
      <c r="H79" s="192" t="s">
        <v>13</v>
      </c>
      <c r="I79" s="207">
        <f t="shared" si="36"/>
        <v>0</v>
      </c>
      <c r="J79" s="211">
        <v>0</v>
      </c>
      <c r="K79" s="208"/>
      <c r="L79" s="208"/>
      <c r="M79" s="208"/>
      <c r="N79" s="208"/>
      <c r="O79" s="208"/>
      <c r="P79" s="208"/>
      <c r="Q79" s="208"/>
      <c r="R79" s="207">
        <f t="shared" si="37"/>
        <v>0</v>
      </c>
      <c r="S79" s="211">
        <v>0</v>
      </c>
      <c r="T79" s="208"/>
      <c r="U79" s="208"/>
      <c r="V79" s="208"/>
      <c r="W79" s="208"/>
      <c r="X79" s="208"/>
      <c r="Y79" s="208"/>
      <c r="Z79" s="208"/>
      <c r="AA79" s="265" t="s">
        <v>145</v>
      </c>
      <c r="AB79" s="243" t="s">
        <v>225</v>
      </c>
      <c r="AC79" s="256" t="s">
        <v>147</v>
      </c>
      <c r="AD79" s="317" t="s">
        <v>120</v>
      </c>
      <c r="AE79" s="317" t="s">
        <v>96</v>
      </c>
      <c r="AF79" s="643" t="s">
        <v>256</v>
      </c>
    </row>
    <row r="80" spans="1:32" s="174" customFormat="1" ht="15" customHeight="1" x14ac:dyDescent="0.2">
      <c r="A80" s="293"/>
      <c r="B80" s="295"/>
      <c r="C80" s="296"/>
      <c r="D80" s="404" t="s">
        <v>14</v>
      </c>
      <c r="E80" s="405"/>
      <c r="F80" s="405"/>
      <c r="G80" s="405"/>
      <c r="H80" s="406"/>
      <c r="I80" s="193">
        <f t="shared" ref="I80:Q80" si="38">SUM(I75:I79)</f>
        <v>0</v>
      </c>
      <c r="J80" s="193">
        <f t="shared" si="38"/>
        <v>0</v>
      </c>
      <c r="K80" s="193">
        <f t="shared" si="38"/>
        <v>0</v>
      </c>
      <c r="L80" s="193">
        <f t="shared" si="38"/>
        <v>0</v>
      </c>
      <c r="M80" s="193">
        <f t="shared" si="38"/>
        <v>0</v>
      </c>
      <c r="N80" s="193">
        <f t="shared" si="38"/>
        <v>0</v>
      </c>
      <c r="O80" s="193">
        <f t="shared" si="38"/>
        <v>0</v>
      </c>
      <c r="P80" s="193">
        <f t="shared" si="38"/>
        <v>0</v>
      </c>
      <c r="Q80" s="193">
        <f t="shared" si="38"/>
        <v>0</v>
      </c>
      <c r="R80" s="193">
        <f t="shared" ref="R80:Z80" si="39">SUM(R75:R79)</f>
        <v>0</v>
      </c>
      <c r="S80" s="193">
        <f t="shared" si="39"/>
        <v>0</v>
      </c>
      <c r="T80" s="193">
        <f t="shared" si="39"/>
        <v>0</v>
      </c>
      <c r="U80" s="193">
        <f t="shared" si="39"/>
        <v>0</v>
      </c>
      <c r="V80" s="193">
        <f t="shared" si="39"/>
        <v>0</v>
      </c>
      <c r="W80" s="193">
        <f t="shared" si="39"/>
        <v>0</v>
      </c>
      <c r="X80" s="193">
        <f t="shared" si="39"/>
        <v>0</v>
      </c>
      <c r="Y80" s="193">
        <f t="shared" si="39"/>
        <v>0</v>
      </c>
      <c r="Z80" s="193">
        <f t="shared" si="39"/>
        <v>0</v>
      </c>
      <c r="AA80" s="266"/>
      <c r="AB80" s="231"/>
      <c r="AC80" s="231"/>
      <c r="AD80" s="322"/>
      <c r="AE80" s="322"/>
      <c r="AF80" s="629"/>
    </row>
    <row r="81" spans="1:32" s="174" customFormat="1" ht="15" customHeight="1" x14ac:dyDescent="0.2">
      <c r="A81" s="159" t="s">
        <v>149</v>
      </c>
      <c r="B81" s="152" t="s">
        <v>154</v>
      </c>
      <c r="C81" s="161" t="s">
        <v>149</v>
      </c>
      <c r="D81" s="432" t="s">
        <v>15</v>
      </c>
      <c r="E81" s="433"/>
      <c r="F81" s="433"/>
      <c r="G81" s="433"/>
      <c r="H81" s="434"/>
      <c r="I81" s="182">
        <f t="shared" ref="I81:Q81" si="40">SUM(I69+I80)</f>
        <v>21.135999999999999</v>
      </c>
      <c r="J81" s="182">
        <f t="shared" si="40"/>
        <v>21.135999999999999</v>
      </c>
      <c r="K81" s="182">
        <f t="shared" si="40"/>
        <v>0</v>
      </c>
      <c r="L81" s="182">
        <f t="shared" si="40"/>
        <v>0</v>
      </c>
      <c r="M81" s="182">
        <f t="shared" si="40"/>
        <v>0</v>
      </c>
      <c r="N81" s="182">
        <f t="shared" si="40"/>
        <v>0</v>
      </c>
      <c r="O81" s="182">
        <f t="shared" si="40"/>
        <v>0</v>
      </c>
      <c r="P81" s="182">
        <f t="shared" si="40"/>
        <v>0</v>
      </c>
      <c r="Q81" s="182">
        <f t="shared" si="40"/>
        <v>0</v>
      </c>
      <c r="R81" s="182">
        <f t="shared" ref="R81:Z81" si="41">SUM(R69+R80)</f>
        <v>12.634</v>
      </c>
      <c r="S81" s="182">
        <f t="shared" si="41"/>
        <v>12.634</v>
      </c>
      <c r="T81" s="182">
        <f t="shared" si="41"/>
        <v>0</v>
      </c>
      <c r="U81" s="182">
        <f t="shared" si="41"/>
        <v>0</v>
      </c>
      <c r="V81" s="182">
        <f t="shared" si="41"/>
        <v>0</v>
      </c>
      <c r="W81" s="182">
        <f t="shared" si="41"/>
        <v>0</v>
      </c>
      <c r="X81" s="182">
        <f t="shared" si="41"/>
        <v>0</v>
      </c>
      <c r="Y81" s="182">
        <f t="shared" si="41"/>
        <v>0</v>
      </c>
      <c r="Z81" s="182">
        <f t="shared" si="41"/>
        <v>0</v>
      </c>
      <c r="AA81" s="267"/>
      <c r="AB81" s="232"/>
      <c r="AC81" s="232"/>
      <c r="AD81" s="323"/>
      <c r="AE81" s="323"/>
      <c r="AF81" s="630"/>
    </row>
    <row r="82" spans="1:32" s="174" customFormat="1" ht="15" customHeight="1" x14ac:dyDescent="0.2">
      <c r="A82" s="159" t="s">
        <v>149</v>
      </c>
      <c r="B82" s="152" t="s">
        <v>154</v>
      </c>
      <c r="C82" s="435" t="s">
        <v>17</v>
      </c>
      <c r="D82" s="436"/>
      <c r="E82" s="436"/>
      <c r="F82" s="436"/>
      <c r="G82" s="436"/>
      <c r="H82" s="437"/>
      <c r="I82" s="184">
        <f t="shared" ref="I82:Q82" si="42">SUM(I81)</f>
        <v>21.135999999999999</v>
      </c>
      <c r="J82" s="184">
        <f t="shared" si="42"/>
        <v>21.135999999999999</v>
      </c>
      <c r="K82" s="184">
        <f t="shared" si="42"/>
        <v>0</v>
      </c>
      <c r="L82" s="184">
        <f t="shared" si="42"/>
        <v>0</v>
      </c>
      <c r="M82" s="184">
        <f t="shared" si="42"/>
        <v>0</v>
      </c>
      <c r="N82" s="184">
        <f t="shared" si="42"/>
        <v>0</v>
      </c>
      <c r="O82" s="184">
        <f t="shared" si="42"/>
        <v>0</v>
      </c>
      <c r="P82" s="184">
        <f t="shared" si="42"/>
        <v>0</v>
      </c>
      <c r="Q82" s="184">
        <f t="shared" si="42"/>
        <v>0</v>
      </c>
      <c r="R82" s="184">
        <f t="shared" ref="R82:Z82" si="43">SUM(R81)</f>
        <v>12.634</v>
      </c>
      <c r="S82" s="184">
        <f t="shared" si="43"/>
        <v>12.634</v>
      </c>
      <c r="T82" s="184">
        <f t="shared" si="43"/>
        <v>0</v>
      </c>
      <c r="U82" s="184">
        <f t="shared" si="43"/>
        <v>0</v>
      </c>
      <c r="V82" s="184">
        <f t="shared" si="43"/>
        <v>0</v>
      </c>
      <c r="W82" s="184">
        <f t="shared" si="43"/>
        <v>0</v>
      </c>
      <c r="X82" s="184">
        <f t="shared" si="43"/>
        <v>0</v>
      </c>
      <c r="Y82" s="184">
        <f t="shared" si="43"/>
        <v>0</v>
      </c>
      <c r="Z82" s="184">
        <f t="shared" si="43"/>
        <v>0</v>
      </c>
      <c r="AA82" s="271"/>
      <c r="AB82" s="240"/>
      <c r="AC82" s="240"/>
      <c r="AD82" s="638"/>
      <c r="AE82" s="638"/>
      <c r="AF82" s="639"/>
    </row>
    <row r="83" spans="1:32" s="174" customFormat="1" ht="15" customHeight="1" x14ac:dyDescent="0.2">
      <c r="A83" s="159" t="s">
        <v>149</v>
      </c>
      <c r="B83" s="438" t="s">
        <v>16</v>
      </c>
      <c r="C83" s="439"/>
      <c r="D83" s="439"/>
      <c r="E83" s="439"/>
      <c r="F83" s="439"/>
      <c r="G83" s="439"/>
      <c r="H83" s="440"/>
      <c r="I83" s="299">
        <f t="shared" ref="I83:Q83" si="44">SUM(I18+I33+I40+I57+I64+I82)</f>
        <v>194.58975999999998</v>
      </c>
      <c r="J83" s="299">
        <f t="shared" si="44"/>
        <v>184.322</v>
      </c>
      <c r="K83" s="299">
        <f t="shared" si="44"/>
        <v>5.0677599999999998</v>
      </c>
      <c r="L83" s="154">
        <f t="shared" si="44"/>
        <v>5.2</v>
      </c>
      <c r="M83" s="154">
        <f t="shared" si="44"/>
        <v>0</v>
      </c>
      <c r="N83" s="154">
        <f t="shared" si="44"/>
        <v>0</v>
      </c>
      <c r="O83" s="154">
        <f t="shared" si="44"/>
        <v>0</v>
      </c>
      <c r="P83" s="154">
        <f t="shared" si="44"/>
        <v>0</v>
      </c>
      <c r="Q83" s="154">
        <f t="shared" si="44"/>
        <v>0</v>
      </c>
      <c r="R83" s="154">
        <f t="shared" ref="R83:Z83" si="45">SUM(R18+R33+R40+R57+R64+R82)</f>
        <v>189.291</v>
      </c>
      <c r="S83" s="154">
        <f t="shared" si="45"/>
        <v>183.92700000000002</v>
      </c>
      <c r="T83" s="154">
        <f t="shared" si="45"/>
        <v>0.16400000000000001</v>
      </c>
      <c r="U83" s="154">
        <f t="shared" si="45"/>
        <v>5.2</v>
      </c>
      <c r="V83" s="154">
        <f t="shared" si="45"/>
        <v>0</v>
      </c>
      <c r="W83" s="154">
        <f t="shared" si="45"/>
        <v>0</v>
      </c>
      <c r="X83" s="154">
        <f t="shared" si="45"/>
        <v>0</v>
      </c>
      <c r="Y83" s="154">
        <f t="shared" si="45"/>
        <v>0</v>
      </c>
      <c r="Z83" s="154">
        <f t="shared" si="45"/>
        <v>0</v>
      </c>
      <c r="AA83" s="349"/>
      <c r="AB83" s="349"/>
      <c r="AC83" s="349"/>
      <c r="AD83" s="350"/>
      <c r="AE83" s="344"/>
      <c r="AF83" s="338"/>
    </row>
    <row r="84" spans="1:32" s="174" customFormat="1" ht="9.75" customHeight="1" x14ac:dyDescent="0.2">
      <c r="A84" s="158"/>
      <c r="B84" s="431"/>
      <c r="C84" s="431"/>
      <c r="D84" s="431"/>
      <c r="E84" s="431"/>
      <c r="F84" s="431"/>
      <c r="G84" s="431"/>
      <c r="H84" s="431"/>
      <c r="I84" s="431"/>
      <c r="J84" s="431"/>
      <c r="K84" s="431"/>
      <c r="L84" s="431"/>
      <c r="M84" s="431"/>
      <c r="N84" s="431"/>
      <c r="O84" s="431"/>
      <c r="P84" s="431"/>
      <c r="Q84" s="431"/>
      <c r="R84" s="431"/>
      <c r="S84" s="431"/>
      <c r="T84" s="431"/>
      <c r="U84" s="431"/>
      <c r="V84" s="431"/>
      <c r="W84" s="431"/>
      <c r="X84" s="431"/>
      <c r="Y84" s="431"/>
      <c r="Z84" s="431"/>
      <c r="AA84" s="431"/>
      <c r="AB84" s="431"/>
      <c r="AC84" s="431"/>
      <c r="AD84" s="431"/>
      <c r="AE84" s="202"/>
      <c r="AF84" s="644"/>
    </row>
    <row r="85" spans="1:32" s="174" customFormat="1" ht="9.75" customHeight="1" x14ac:dyDescent="0.2">
      <c r="A85" s="158"/>
      <c r="B85" s="171"/>
      <c r="C85" s="171"/>
      <c r="D85" s="171"/>
      <c r="E85" s="202"/>
      <c r="F85" s="202"/>
      <c r="G85" s="259"/>
      <c r="H85" s="202"/>
      <c r="I85" s="202"/>
      <c r="J85" s="202"/>
      <c r="K85" s="202"/>
      <c r="L85" s="202"/>
      <c r="M85" s="202"/>
      <c r="N85" s="202"/>
      <c r="O85" s="202"/>
      <c r="P85" s="202"/>
      <c r="Q85" s="202"/>
      <c r="R85" s="316"/>
      <c r="S85" s="316"/>
      <c r="T85" s="316"/>
      <c r="U85" s="316"/>
      <c r="V85" s="316"/>
      <c r="W85" s="316"/>
      <c r="X85" s="316"/>
      <c r="Y85" s="316"/>
      <c r="Z85" s="316"/>
      <c r="AA85" s="273"/>
      <c r="AB85" s="244"/>
      <c r="AC85" s="257"/>
      <c r="AD85" s="645"/>
      <c r="AE85" s="645"/>
      <c r="AF85" s="644"/>
    </row>
    <row r="86" spans="1:32" ht="6.75" customHeight="1" x14ac:dyDescent="0.2"/>
    <row r="87" spans="1:32" ht="141" customHeight="1" x14ac:dyDescent="0.2">
      <c r="A87" s="172"/>
      <c r="B87" s="415" t="s">
        <v>231</v>
      </c>
      <c r="C87" s="415"/>
      <c r="D87" s="415"/>
      <c r="E87" s="415"/>
      <c r="F87" s="415"/>
      <c r="G87" s="415"/>
      <c r="H87" s="415"/>
      <c r="I87" s="415"/>
      <c r="J87" s="415"/>
      <c r="K87" s="415"/>
      <c r="L87" s="415"/>
      <c r="M87" s="415"/>
      <c r="N87" s="415"/>
      <c r="O87" s="415"/>
      <c r="P87" s="415"/>
      <c r="Q87" s="415"/>
      <c r="R87" s="415"/>
      <c r="S87" s="415"/>
      <c r="T87" s="415"/>
      <c r="U87" s="415"/>
      <c r="V87" s="415"/>
      <c r="W87" s="415"/>
      <c r="X87" s="415"/>
      <c r="Y87" s="415"/>
      <c r="Z87" s="415"/>
      <c r="AA87" s="415"/>
      <c r="AB87" s="415"/>
      <c r="AC87" s="415"/>
      <c r="AD87" s="415"/>
      <c r="AE87" s="415"/>
      <c r="AF87" s="415"/>
    </row>
    <row r="88" spans="1:32" ht="39" customHeight="1" x14ac:dyDescent="0.2">
      <c r="A88" s="172"/>
      <c r="B88" s="414" t="s">
        <v>230</v>
      </c>
      <c r="C88" s="414"/>
      <c r="D88" s="414"/>
      <c r="E88" s="414"/>
      <c r="F88" s="414"/>
      <c r="G88" s="414"/>
      <c r="H88" s="414"/>
      <c r="I88" s="414"/>
      <c r="J88" s="414"/>
      <c r="K88" s="414"/>
      <c r="L88" s="414"/>
      <c r="M88" s="414"/>
      <c r="N88" s="414"/>
      <c r="O88" s="414"/>
      <c r="P88" s="414"/>
      <c r="Q88" s="414"/>
      <c r="R88" s="414"/>
      <c r="S88" s="414"/>
      <c r="T88" s="414"/>
      <c r="U88" s="414"/>
      <c r="V88" s="414"/>
      <c r="W88" s="414"/>
      <c r="X88" s="414"/>
      <c r="Y88" s="414"/>
      <c r="Z88" s="414"/>
      <c r="AA88" s="414"/>
      <c r="AB88" s="414"/>
      <c r="AC88" s="414"/>
      <c r="AD88" s="414"/>
      <c r="AE88" s="414"/>
      <c r="AF88" s="414"/>
    </row>
    <row r="90" spans="1:32" s="174" customFormat="1" x14ac:dyDescent="0.2">
      <c r="A90" s="158"/>
      <c r="B90" s="468" t="s">
        <v>229</v>
      </c>
      <c r="C90" s="469"/>
      <c r="D90" s="469"/>
      <c r="E90" s="469"/>
      <c r="F90" s="469"/>
      <c r="G90" s="469"/>
      <c r="H90" s="469"/>
      <c r="I90" s="469"/>
      <c r="J90" s="469"/>
      <c r="K90" s="469"/>
      <c r="L90" s="469"/>
      <c r="M90" s="469"/>
      <c r="N90" s="469"/>
      <c r="O90" s="469"/>
      <c r="P90" s="469"/>
      <c r="Q90" s="469"/>
      <c r="R90" s="469"/>
      <c r="S90" s="469"/>
      <c r="T90" s="469"/>
      <c r="U90" s="469"/>
      <c r="V90" s="469"/>
      <c r="W90" s="469"/>
      <c r="X90" s="469"/>
      <c r="Y90" s="469"/>
      <c r="Z90" s="469"/>
      <c r="AA90" s="469"/>
      <c r="AB90" s="469"/>
      <c r="AC90" s="469"/>
      <c r="AD90" s="469"/>
      <c r="AE90" s="469"/>
      <c r="AF90" s="469"/>
    </row>
    <row r="91" spans="1:32" s="174" customFormat="1" x14ac:dyDescent="0.2">
      <c r="A91" s="158"/>
      <c r="B91" s="468" t="s">
        <v>232</v>
      </c>
      <c r="C91" s="469"/>
      <c r="D91" s="469"/>
      <c r="E91" s="469"/>
      <c r="F91" s="469"/>
      <c r="G91" s="469"/>
      <c r="H91" s="469"/>
      <c r="I91" s="469"/>
      <c r="J91" s="469"/>
      <c r="K91" s="469"/>
      <c r="L91" s="469"/>
      <c r="M91" s="469"/>
      <c r="N91" s="469"/>
      <c r="O91" s="469"/>
      <c r="P91" s="469"/>
      <c r="Q91" s="469"/>
      <c r="R91" s="469"/>
      <c r="S91" s="469"/>
      <c r="T91" s="469"/>
      <c r="U91" s="469"/>
      <c r="V91" s="469"/>
      <c r="W91" s="469"/>
      <c r="X91" s="469"/>
      <c r="Y91" s="469"/>
      <c r="Z91" s="469"/>
      <c r="AA91" s="469"/>
      <c r="AB91" s="469"/>
      <c r="AC91" s="469"/>
      <c r="AD91" s="469"/>
      <c r="AE91" s="469"/>
      <c r="AF91" s="469"/>
    </row>
    <row r="92" spans="1:32" s="302" customFormat="1" ht="14.25" customHeight="1" x14ac:dyDescent="0.2">
      <c r="A92" s="301"/>
      <c r="B92" s="467" t="s">
        <v>228</v>
      </c>
      <c r="C92" s="467"/>
      <c r="D92" s="467"/>
      <c r="E92" s="467"/>
      <c r="F92" s="467"/>
      <c r="G92" s="467"/>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row>
    <row r="93" spans="1:32" x14ac:dyDescent="0.2">
      <c r="B93" s="414"/>
      <c r="C93" s="414"/>
      <c r="D93" s="414"/>
      <c r="E93" s="414"/>
      <c r="F93" s="414"/>
      <c r="G93" s="414"/>
      <c r="H93" s="414"/>
      <c r="I93" s="414"/>
      <c r="J93" s="414"/>
      <c r="K93" s="414"/>
      <c r="L93" s="414"/>
      <c r="M93" s="414"/>
      <c r="N93" s="414"/>
      <c r="O93" s="414"/>
      <c r="P93" s="414"/>
      <c r="Q93" s="414"/>
      <c r="R93" s="414"/>
      <c r="S93" s="414"/>
      <c r="T93" s="414"/>
      <c r="U93" s="414"/>
      <c r="V93" s="414"/>
      <c r="W93" s="414"/>
      <c r="X93" s="414"/>
      <c r="Y93" s="414"/>
      <c r="Z93" s="414"/>
      <c r="AA93" s="414"/>
      <c r="AB93" s="414"/>
      <c r="AC93" s="414"/>
      <c r="AD93" s="414"/>
      <c r="AE93" s="414"/>
      <c r="AF93" s="414"/>
    </row>
  </sheetData>
  <mergeCells count="147">
    <mergeCell ref="AF2:AF5"/>
    <mergeCell ref="E14:F14"/>
    <mergeCell ref="B6:AF6"/>
    <mergeCell ref="B11:AF11"/>
    <mergeCell ref="C8:C10"/>
    <mergeCell ref="C14:C16"/>
    <mergeCell ref="B27:B31"/>
    <mergeCell ref="C27:C31"/>
    <mergeCell ref="D31:H31"/>
    <mergeCell ref="D16:H16"/>
    <mergeCell ref="D13:F13"/>
    <mergeCell ref="D26:F26"/>
    <mergeCell ref="AB2:AD5"/>
    <mergeCell ref="AA16:AD16"/>
    <mergeCell ref="B88:AF88"/>
    <mergeCell ref="B92:AF92"/>
    <mergeCell ref="B90:AF90"/>
    <mergeCell ref="B91:AF91"/>
    <mergeCell ref="D67:D68"/>
    <mergeCell ref="D35:F35"/>
    <mergeCell ref="D42:F42"/>
    <mergeCell ref="D59:F59"/>
    <mergeCell ref="V22:V23"/>
    <mergeCell ref="W22:W23"/>
    <mergeCell ref="X22:X23"/>
    <mergeCell ref="Y22:Y23"/>
    <mergeCell ref="Z22:Z23"/>
    <mergeCell ref="AA22:AA23"/>
    <mergeCell ref="AB22:AB23"/>
    <mergeCell ref="AC22:AC23"/>
    <mergeCell ref="AD22:AD23"/>
    <mergeCell ref="AA38:AD38"/>
    <mergeCell ref="E27:F27"/>
    <mergeCell ref="D66:F66"/>
    <mergeCell ref="C64:H64"/>
    <mergeCell ref="C58:Q58"/>
    <mergeCell ref="H59:Q59"/>
    <mergeCell ref="C65:Q65"/>
    <mergeCell ref="A8:A10"/>
    <mergeCell ref="B8:B10"/>
    <mergeCell ref="F8:F10"/>
    <mergeCell ref="H8:H10"/>
    <mergeCell ref="D8:D10"/>
    <mergeCell ref="J8:Q9"/>
    <mergeCell ref="E8:E10"/>
    <mergeCell ref="R8:R10"/>
    <mergeCell ref="I8:I10"/>
    <mergeCell ref="G8:G10"/>
    <mergeCell ref="A14:A16"/>
    <mergeCell ref="D14:D15"/>
    <mergeCell ref="B14:B16"/>
    <mergeCell ref="D25:H25"/>
    <mergeCell ref="F32:H32"/>
    <mergeCell ref="F33:H33"/>
    <mergeCell ref="A21:A24"/>
    <mergeCell ref="B21:B24"/>
    <mergeCell ref="C21:C24"/>
    <mergeCell ref="D21:D23"/>
    <mergeCell ref="D27:D30"/>
    <mergeCell ref="D24:H24"/>
    <mergeCell ref="A27:A31"/>
    <mergeCell ref="F17:H17"/>
    <mergeCell ref="F18:H18"/>
    <mergeCell ref="C19:Q19"/>
    <mergeCell ref="E21:F21"/>
    <mergeCell ref="D20:F20"/>
    <mergeCell ref="G44:G53"/>
    <mergeCell ref="E44:E53"/>
    <mergeCell ref="C60:C62"/>
    <mergeCell ref="D55:H55"/>
    <mergeCell ref="A36:A38"/>
    <mergeCell ref="B36:B38"/>
    <mergeCell ref="C36:C38"/>
    <mergeCell ref="D36:D37"/>
    <mergeCell ref="E36:F36"/>
    <mergeCell ref="B93:AF93"/>
    <mergeCell ref="B87:AF87"/>
    <mergeCell ref="G28:G30"/>
    <mergeCell ref="E28:E29"/>
    <mergeCell ref="F28:F29"/>
    <mergeCell ref="C34:Q34"/>
    <mergeCell ref="C41:Q41"/>
    <mergeCell ref="D70:F70"/>
    <mergeCell ref="E73:I73"/>
    <mergeCell ref="E74:F74"/>
    <mergeCell ref="D71:D73"/>
    <mergeCell ref="C43:C55"/>
    <mergeCell ref="D60:D61"/>
    <mergeCell ref="B60:B62"/>
    <mergeCell ref="D62:H62"/>
    <mergeCell ref="D69:H69"/>
    <mergeCell ref="B43:B55"/>
    <mergeCell ref="E71:F71"/>
    <mergeCell ref="B84:AD84"/>
    <mergeCell ref="D80:H80"/>
    <mergeCell ref="D81:H81"/>
    <mergeCell ref="C82:H82"/>
    <mergeCell ref="B83:H83"/>
    <mergeCell ref="B67:B69"/>
    <mergeCell ref="A71:A73"/>
    <mergeCell ref="R22:R23"/>
    <mergeCell ref="AE22:AE23"/>
    <mergeCell ref="AF22:AF23"/>
    <mergeCell ref="G22:G23"/>
    <mergeCell ref="H22:H23"/>
    <mergeCell ref="I22:I23"/>
    <mergeCell ref="J22:J23"/>
    <mergeCell ref="K22:K23"/>
    <mergeCell ref="L22:L23"/>
    <mergeCell ref="M22:M23"/>
    <mergeCell ref="N22:N23"/>
    <mergeCell ref="O22:O23"/>
    <mergeCell ref="P22:P23"/>
    <mergeCell ref="Q22:Q23"/>
    <mergeCell ref="F44:F53"/>
    <mergeCell ref="D43:D54"/>
    <mergeCell ref="D38:H38"/>
    <mergeCell ref="D39:H39"/>
    <mergeCell ref="C40:H40"/>
    <mergeCell ref="A43:A55"/>
    <mergeCell ref="A60:A62"/>
    <mergeCell ref="A67:A69"/>
    <mergeCell ref="C67:C69"/>
    <mergeCell ref="AA55:AD55"/>
    <mergeCell ref="AA56:AD56"/>
    <mergeCell ref="AA83:AD83"/>
    <mergeCell ref="AB8:AF9"/>
    <mergeCell ref="H21:AF21"/>
    <mergeCell ref="H27:AF27"/>
    <mergeCell ref="H36:AF36"/>
    <mergeCell ref="H43:AF43"/>
    <mergeCell ref="H60:AF60"/>
    <mergeCell ref="H71:AF71"/>
    <mergeCell ref="H67:AF67"/>
    <mergeCell ref="H74:AF74"/>
    <mergeCell ref="S22:S23"/>
    <mergeCell ref="T22:T23"/>
    <mergeCell ref="U22:U23"/>
    <mergeCell ref="S8:Z9"/>
    <mergeCell ref="AA8:AA10"/>
    <mergeCell ref="C12:Q12"/>
    <mergeCell ref="E43:F43"/>
    <mergeCell ref="E60:F60"/>
    <mergeCell ref="E67:F67"/>
    <mergeCell ref="D56:H56"/>
    <mergeCell ref="C57:H57"/>
    <mergeCell ref="D63:H63"/>
  </mergeCells>
  <phoneticPr fontId="23" type="noConversion"/>
  <pageMargins left="0.74803149606299213" right="0.39370078740157483" top="0.19685039370078741" bottom="0.19685039370078741" header="0.31496062992125984" footer="0.31496062992125984"/>
  <pageSetup paperSize="9" scale="60" fitToHeight="0" orientation="landscape" r:id="rId1"/>
  <headerFooter alignWithMargins="0"/>
  <ignoredErrors>
    <ignoredError sqref="AF16 H56 A15 A16 H54 B16:C16 E54 AF54:AF56 D56:F56 E30 E2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99" t="s">
        <v>1</v>
      </c>
      <c r="B2" s="582" t="s">
        <v>2</v>
      </c>
      <c r="C2" s="582" t="s">
        <v>3</v>
      </c>
      <c r="D2" s="608" t="s">
        <v>18</v>
      </c>
      <c r="E2" s="585" t="s">
        <v>4</v>
      </c>
      <c r="F2" s="605" t="s">
        <v>21</v>
      </c>
      <c r="G2" s="597" t="s">
        <v>5</v>
      </c>
      <c r="H2" s="597" t="s">
        <v>6</v>
      </c>
      <c r="I2" s="610" t="s">
        <v>25</v>
      </c>
      <c r="J2" s="611"/>
      <c r="K2" s="611"/>
      <c r="L2" s="612"/>
      <c r="M2" s="610" t="s">
        <v>26</v>
      </c>
      <c r="N2" s="611"/>
      <c r="O2" s="611"/>
      <c r="P2" s="612"/>
    </row>
    <row r="3" spans="1:16" ht="12.75" customHeight="1" x14ac:dyDescent="0.2">
      <c r="A3" s="600"/>
      <c r="B3" s="583"/>
      <c r="C3" s="583"/>
      <c r="D3" s="609"/>
      <c r="E3" s="586"/>
      <c r="F3" s="606"/>
      <c r="G3" s="598"/>
      <c r="H3" s="598"/>
      <c r="I3" s="601" t="s">
        <v>7</v>
      </c>
      <c r="J3" s="613" t="s">
        <v>8</v>
      </c>
      <c r="K3" s="613"/>
      <c r="L3" s="603" t="s">
        <v>20</v>
      </c>
      <c r="M3" s="601" t="s">
        <v>7</v>
      </c>
      <c r="N3" s="613" t="s">
        <v>8</v>
      </c>
      <c r="O3" s="613"/>
      <c r="P3" s="603" t="s">
        <v>20</v>
      </c>
    </row>
    <row r="4" spans="1:16" ht="114.75" customHeight="1" thickBot="1" x14ac:dyDescent="0.25">
      <c r="A4" s="601"/>
      <c r="B4" s="584"/>
      <c r="C4" s="584"/>
      <c r="D4" s="609"/>
      <c r="E4" s="586"/>
      <c r="F4" s="607"/>
      <c r="G4" s="598"/>
      <c r="H4" s="598"/>
      <c r="I4" s="602"/>
      <c r="J4" s="6" t="s">
        <v>7</v>
      </c>
      <c r="K4" s="6" t="s">
        <v>19</v>
      </c>
      <c r="L4" s="604"/>
      <c r="M4" s="602"/>
      <c r="N4" s="6" t="s">
        <v>7</v>
      </c>
      <c r="O4" s="6" t="s">
        <v>19</v>
      </c>
      <c r="P4" s="604"/>
    </row>
    <row r="5" spans="1:16" ht="14.25" customHeight="1" thickBot="1" x14ac:dyDescent="0.25">
      <c r="A5" s="591" t="s">
        <v>132</v>
      </c>
      <c r="B5" s="592"/>
      <c r="C5" s="592"/>
      <c r="D5" s="592"/>
      <c r="E5" s="592"/>
      <c r="F5" s="592"/>
      <c r="G5" s="592"/>
      <c r="H5" s="592"/>
      <c r="I5" s="592"/>
      <c r="J5" s="592"/>
      <c r="K5" s="592"/>
      <c r="L5" s="592"/>
      <c r="M5" s="592"/>
      <c r="N5" s="592"/>
      <c r="O5" s="592"/>
      <c r="P5" s="593"/>
    </row>
    <row r="6" spans="1:16" ht="18" customHeight="1" x14ac:dyDescent="0.2">
      <c r="A6" s="10" t="s">
        <v>9</v>
      </c>
      <c r="B6" s="594" t="s">
        <v>9</v>
      </c>
      <c r="C6" s="573" t="s">
        <v>9</v>
      </c>
      <c r="D6" s="564" t="s">
        <v>123</v>
      </c>
      <c r="E6" s="14" t="s">
        <v>9</v>
      </c>
      <c r="F6" s="12"/>
      <c r="G6" s="38"/>
      <c r="H6" s="588" t="s">
        <v>13</v>
      </c>
      <c r="I6" s="20">
        <v>2078</v>
      </c>
      <c r="J6" s="21">
        <v>2078</v>
      </c>
      <c r="K6" s="21">
        <v>1565.1</v>
      </c>
      <c r="L6" s="113"/>
      <c r="M6" s="20">
        <v>2335.6999999999998</v>
      </c>
      <c r="N6" s="51">
        <v>2335.6999999999998</v>
      </c>
      <c r="O6" s="51">
        <v>1761.9</v>
      </c>
      <c r="P6" s="22"/>
    </row>
    <row r="7" spans="1:16" x14ac:dyDescent="0.2">
      <c r="A7" s="23"/>
      <c r="B7" s="595"/>
      <c r="C7" s="579"/>
      <c r="D7" s="565"/>
      <c r="E7" s="57" t="s">
        <v>10</v>
      </c>
      <c r="F7" s="56"/>
      <c r="G7" s="41"/>
      <c r="H7" s="589"/>
      <c r="I7" s="47">
        <v>1994.7</v>
      </c>
      <c r="J7" s="40">
        <v>1994.7</v>
      </c>
      <c r="K7" s="40">
        <v>1522.9</v>
      </c>
      <c r="L7" s="114"/>
      <c r="M7" s="47">
        <v>2221.5</v>
      </c>
      <c r="N7" s="52">
        <v>2221.5</v>
      </c>
      <c r="O7" s="52">
        <v>1696</v>
      </c>
      <c r="P7" s="35"/>
    </row>
    <row r="8" spans="1:16" x14ac:dyDescent="0.2">
      <c r="A8" s="23"/>
      <c r="B8" s="595"/>
      <c r="C8" s="579"/>
      <c r="D8" s="565"/>
      <c r="E8" s="57" t="s">
        <v>27</v>
      </c>
      <c r="F8" s="56"/>
      <c r="G8" s="41"/>
      <c r="H8" s="589"/>
      <c r="I8" s="47">
        <v>985</v>
      </c>
      <c r="J8" s="40">
        <v>985</v>
      </c>
      <c r="K8" s="40">
        <v>752</v>
      </c>
      <c r="L8" s="114"/>
      <c r="M8" s="47">
        <v>1058.0999999999999</v>
      </c>
      <c r="N8" s="52">
        <v>1058.0999999999999</v>
      </c>
      <c r="O8" s="52">
        <v>807.9</v>
      </c>
      <c r="P8" s="35"/>
    </row>
    <row r="9" spans="1:16" x14ac:dyDescent="0.2">
      <c r="A9" s="23"/>
      <c r="B9" s="595"/>
      <c r="C9" s="579"/>
      <c r="D9" s="565"/>
      <c r="E9" s="57" t="s">
        <v>28</v>
      </c>
      <c r="F9" s="56"/>
      <c r="G9" s="41"/>
      <c r="H9" s="589"/>
      <c r="I9" s="47">
        <v>66.099999999999994</v>
      </c>
      <c r="J9" s="40">
        <v>66.099999999999994</v>
      </c>
      <c r="K9" s="40">
        <v>50.5</v>
      </c>
      <c r="L9" s="114"/>
      <c r="M9" s="47">
        <v>65.8</v>
      </c>
      <c r="N9" s="52">
        <v>65.8</v>
      </c>
      <c r="O9" s="52">
        <v>50.3</v>
      </c>
      <c r="P9" s="35"/>
    </row>
    <row r="10" spans="1:16" x14ac:dyDescent="0.2">
      <c r="A10" s="23"/>
      <c r="B10" s="595"/>
      <c r="C10" s="579"/>
      <c r="D10" s="565"/>
      <c r="E10" s="57" t="s">
        <v>29</v>
      </c>
      <c r="F10" s="56"/>
      <c r="G10" s="41"/>
      <c r="H10" s="589"/>
      <c r="I10" s="47">
        <v>17.299999999999997</v>
      </c>
      <c r="J10" s="40">
        <v>17.299999999999997</v>
      </c>
      <c r="K10" s="40">
        <v>13.2</v>
      </c>
      <c r="L10" s="114"/>
      <c r="M10" s="47">
        <v>45</v>
      </c>
      <c r="N10" s="52">
        <v>45</v>
      </c>
      <c r="O10" s="52">
        <v>34.4</v>
      </c>
      <c r="P10" s="35"/>
    </row>
    <row r="11" spans="1:16" x14ac:dyDescent="0.2">
      <c r="A11" s="23"/>
      <c r="B11" s="595"/>
      <c r="C11" s="579"/>
      <c r="D11" s="565"/>
      <c r="E11" s="57" t="s">
        <v>23</v>
      </c>
      <c r="F11" s="56"/>
      <c r="G11" s="41"/>
      <c r="H11" s="589"/>
      <c r="I11" s="47">
        <v>185.5</v>
      </c>
      <c r="J11" s="40">
        <v>185.5</v>
      </c>
      <c r="K11" s="40">
        <v>141.6</v>
      </c>
      <c r="L11" s="114"/>
      <c r="M11" s="47">
        <v>227.7</v>
      </c>
      <c r="N11" s="52">
        <v>227.7</v>
      </c>
      <c r="O11" s="52">
        <v>173.8</v>
      </c>
      <c r="P11" s="35"/>
    </row>
    <row r="12" spans="1:16" x14ac:dyDescent="0.2">
      <c r="A12" s="23"/>
      <c r="B12" s="595"/>
      <c r="C12" s="579"/>
      <c r="D12" s="565"/>
      <c r="E12" s="57" t="s">
        <v>30</v>
      </c>
      <c r="F12" s="56"/>
      <c r="G12" s="41"/>
      <c r="H12" s="589"/>
      <c r="I12" s="47">
        <v>221.2</v>
      </c>
      <c r="J12" s="40">
        <v>221.2</v>
      </c>
      <c r="K12" s="40">
        <v>168.9</v>
      </c>
      <c r="L12" s="114"/>
      <c r="M12" s="47">
        <v>241.8</v>
      </c>
      <c r="N12" s="52">
        <v>241.8</v>
      </c>
      <c r="O12" s="52">
        <v>184.6</v>
      </c>
      <c r="P12" s="35"/>
    </row>
    <row r="13" spans="1:16" x14ac:dyDescent="0.2">
      <c r="A13" s="23"/>
      <c r="B13" s="595"/>
      <c r="C13" s="579"/>
      <c r="D13" s="565"/>
      <c r="E13" s="57" t="s">
        <v>31</v>
      </c>
      <c r="F13" s="56"/>
      <c r="G13" s="41"/>
      <c r="H13" s="589"/>
      <c r="I13" s="47">
        <v>1214.0999999999999</v>
      </c>
      <c r="J13" s="40">
        <v>1214.0999999999999</v>
      </c>
      <c r="K13" s="40">
        <v>926.9</v>
      </c>
      <c r="L13" s="114"/>
      <c r="M13" s="47">
        <v>1325.7</v>
      </c>
      <c r="N13" s="52">
        <v>1325.7</v>
      </c>
      <c r="O13" s="52">
        <v>1012.2</v>
      </c>
      <c r="P13" s="35"/>
    </row>
    <row r="14" spans="1:16" x14ac:dyDescent="0.2">
      <c r="A14" s="23"/>
      <c r="B14" s="595"/>
      <c r="C14" s="579"/>
      <c r="D14" s="565"/>
      <c r="E14" s="57" t="s">
        <v>32</v>
      </c>
      <c r="F14" s="56"/>
      <c r="G14" s="41"/>
      <c r="H14" s="589"/>
      <c r="I14" s="47">
        <v>190.2</v>
      </c>
      <c r="J14" s="40">
        <v>190.2</v>
      </c>
      <c r="K14" s="40">
        <v>145.19999999999999</v>
      </c>
      <c r="L14" s="114"/>
      <c r="M14" s="47">
        <v>203.7</v>
      </c>
      <c r="N14" s="52">
        <v>203.7</v>
      </c>
      <c r="O14" s="52">
        <v>155.5</v>
      </c>
      <c r="P14" s="35"/>
    </row>
    <row r="15" spans="1:16" x14ac:dyDescent="0.2">
      <c r="A15" s="23"/>
      <c r="B15" s="595"/>
      <c r="C15" s="579"/>
      <c r="D15" s="565"/>
      <c r="E15" s="57" t="s">
        <v>33</v>
      </c>
      <c r="F15" s="56"/>
      <c r="G15" s="41"/>
      <c r="H15" s="589"/>
      <c r="I15" s="47">
        <v>159.30000000000001</v>
      </c>
      <c r="J15" s="40">
        <v>159.30000000000001</v>
      </c>
      <c r="K15" s="40">
        <v>121.6</v>
      </c>
      <c r="L15" s="114"/>
      <c r="M15" s="47">
        <v>151.30000000000001</v>
      </c>
      <c r="N15" s="52">
        <v>151.30000000000001</v>
      </c>
      <c r="O15" s="52">
        <v>115.5</v>
      </c>
      <c r="P15" s="35"/>
    </row>
    <row r="16" spans="1:16" x14ac:dyDescent="0.2">
      <c r="A16" s="23"/>
      <c r="B16" s="595"/>
      <c r="C16" s="579"/>
      <c r="D16" s="565"/>
      <c r="E16" s="57" t="s">
        <v>34</v>
      </c>
      <c r="F16" s="56"/>
      <c r="G16" s="41"/>
      <c r="H16" s="589"/>
      <c r="I16" s="47">
        <v>1218.4000000000001</v>
      </c>
      <c r="J16" s="40">
        <v>1218.4000000000001</v>
      </c>
      <c r="K16" s="40">
        <v>930.2</v>
      </c>
      <c r="L16" s="114"/>
      <c r="M16" s="47">
        <v>1274.8</v>
      </c>
      <c r="N16" s="52">
        <v>1274.8</v>
      </c>
      <c r="O16" s="52">
        <v>973.3</v>
      </c>
      <c r="P16" s="35"/>
    </row>
    <row r="17" spans="1:16" x14ac:dyDescent="0.2">
      <c r="A17" s="23"/>
      <c r="B17" s="595"/>
      <c r="C17" s="579"/>
      <c r="D17" s="565"/>
      <c r="E17" s="57" t="s">
        <v>35</v>
      </c>
      <c r="F17" s="56"/>
      <c r="G17" s="41"/>
      <c r="H17" s="589"/>
      <c r="I17" s="47">
        <v>200.7</v>
      </c>
      <c r="J17" s="40">
        <v>200.7</v>
      </c>
      <c r="K17" s="40">
        <v>153.19999999999999</v>
      </c>
      <c r="L17" s="114"/>
      <c r="M17" s="47">
        <v>224.7</v>
      </c>
      <c r="N17" s="52">
        <v>224.7</v>
      </c>
      <c r="O17" s="52">
        <v>171.5</v>
      </c>
      <c r="P17" s="35"/>
    </row>
    <row r="18" spans="1:16" x14ac:dyDescent="0.2">
      <c r="A18" s="23"/>
      <c r="B18" s="595"/>
      <c r="C18" s="579"/>
      <c r="D18" s="565"/>
      <c r="E18" s="57" t="s">
        <v>36</v>
      </c>
      <c r="F18" s="56"/>
      <c r="G18" s="41"/>
      <c r="H18" s="589"/>
      <c r="I18" s="47">
        <v>165.4</v>
      </c>
      <c r="J18" s="40">
        <v>165.4</v>
      </c>
      <c r="K18" s="40">
        <v>126.3</v>
      </c>
      <c r="L18" s="114"/>
      <c r="M18" s="47">
        <v>161.19999999999999</v>
      </c>
      <c r="N18" s="52">
        <v>161.19999999999999</v>
      </c>
      <c r="O18" s="52">
        <v>123.1</v>
      </c>
      <c r="P18" s="35"/>
    </row>
    <row r="19" spans="1:16" x14ac:dyDescent="0.2">
      <c r="A19" s="23"/>
      <c r="B19" s="595"/>
      <c r="C19" s="579"/>
      <c r="D19" s="565"/>
      <c r="E19" s="57" t="s">
        <v>37</v>
      </c>
      <c r="F19" s="56"/>
      <c r="G19" s="41"/>
      <c r="H19" s="589"/>
      <c r="I19" s="47">
        <v>185.3</v>
      </c>
      <c r="J19" s="40">
        <v>185.3</v>
      </c>
      <c r="K19" s="40">
        <v>141.5</v>
      </c>
      <c r="L19" s="114"/>
      <c r="M19" s="47">
        <v>198.9</v>
      </c>
      <c r="N19" s="52">
        <v>198.9</v>
      </c>
      <c r="O19" s="52">
        <v>151.80000000000001</v>
      </c>
      <c r="P19" s="35"/>
    </row>
    <row r="20" spans="1:16" x14ac:dyDescent="0.2">
      <c r="A20" s="23"/>
      <c r="B20" s="595"/>
      <c r="C20" s="579"/>
      <c r="D20" s="565"/>
      <c r="E20" s="57" t="s">
        <v>38</v>
      </c>
      <c r="F20" s="56"/>
      <c r="G20" s="41"/>
      <c r="H20" s="589"/>
      <c r="I20" s="47">
        <v>876.8</v>
      </c>
      <c r="J20" s="40">
        <v>876.8</v>
      </c>
      <c r="K20" s="40">
        <v>669.4</v>
      </c>
      <c r="L20" s="114"/>
      <c r="M20" s="47">
        <v>944.4</v>
      </c>
      <c r="N20" s="52">
        <v>944.4</v>
      </c>
      <c r="O20" s="52">
        <v>721</v>
      </c>
      <c r="P20" s="35"/>
    </row>
    <row r="21" spans="1:16" x14ac:dyDescent="0.2">
      <c r="A21" s="23"/>
      <c r="B21" s="595"/>
      <c r="C21" s="579"/>
      <c r="D21" s="565"/>
      <c r="E21" s="57" t="s">
        <v>39</v>
      </c>
      <c r="F21" s="56"/>
      <c r="G21" s="41"/>
      <c r="H21" s="589"/>
      <c r="I21" s="47">
        <v>504.5</v>
      </c>
      <c r="J21" s="40">
        <v>504.5</v>
      </c>
      <c r="K21" s="40">
        <v>385.2</v>
      </c>
      <c r="L21" s="114"/>
      <c r="M21" s="47">
        <v>542.9</v>
      </c>
      <c r="N21" s="52">
        <v>542.9</v>
      </c>
      <c r="O21" s="52">
        <v>414.5</v>
      </c>
      <c r="P21" s="35"/>
    </row>
    <row r="22" spans="1:16" x14ac:dyDescent="0.2">
      <c r="A22" s="23"/>
      <c r="B22" s="595"/>
      <c r="C22" s="579"/>
      <c r="D22" s="565"/>
      <c r="E22" s="57" t="s">
        <v>40</v>
      </c>
      <c r="F22" s="56"/>
      <c r="G22" s="41"/>
      <c r="H22" s="589"/>
      <c r="I22" s="47">
        <v>218.60000000000002</v>
      </c>
      <c r="J22" s="40">
        <v>218.60000000000002</v>
      </c>
      <c r="K22" s="40">
        <v>161.30000000000001</v>
      </c>
      <c r="L22" s="114"/>
      <c r="M22" s="47">
        <v>290.3</v>
      </c>
      <c r="N22" s="52">
        <v>290.3</v>
      </c>
      <c r="O22" s="52">
        <v>221.7</v>
      </c>
      <c r="P22" s="35"/>
    </row>
    <row r="23" spans="1:16" x14ac:dyDescent="0.2">
      <c r="A23" s="23"/>
      <c r="B23" s="595"/>
      <c r="C23" s="579"/>
      <c r="D23" s="565"/>
      <c r="E23" s="57" t="s">
        <v>41</v>
      </c>
      <c r="F23" s="56"/>
      <c r="G23" s="41"/>
      <c r="H23" s="589"/>
      <c r="I23" s="47">
        <v>49.900000000000006</v>
      </c>
      <c r="J23" s="40">
        <v>49.900000000000006</v>
      </c>
      <c r="K23" s="40">
        <v>38.1</v>
      </c>
      <c r="L23" s="114"/>
      <c r="M23" s="47">
        <v>49.9</v>
      </c>
      <c r="N23" s="52">
        <v>49.9</v>
      </c>
      <c r="O23" s="52">
        <v>38.1</v>
      </c>
      <c r="P23" s="35"/>
    </row>
    <row r="24" spans="1:16" ht="13.5" thickBot="1" x14ac:dyDescent="0.25">
      <c r="A24" s="23"/>
      <c r="B24" s="595"/>
      <c r="C24" s="579"/>
      <c r="D24" s="566"/>
      <c r="E24" s="57" t="s">
        <v>42</v>
      </c>
      <c r="F24" s="56"/>
      <c r="G24" s="42"/>
      <c r="H24" s="590"/>
      <c r="I24" s="48">
        <v>21.2</v>
      </c>
      <c r="J24" s="43">
        <v>21.2</v>
      </c>
      <c r="K24" s="43">
        <v>16.2</v>
      </c>
      <c r="L24" s="115"/>
      <c r="M24" s="48">
        <v>21.1</v>
      </c>
      <c r="N24" s="53">
        <v>21.1</v>
      </c>
      <c r="O24" s="53">
        <v>16.100000000000001</v>
      </c>
      <c r="P24" s="44"/>
    </row>
    <row r="25" spans="1:16" ht="13.5" thickBot="1" x14ac:dyDescent="0.25">
      <c r="A25" s="23"/>
      <c r="B25" s="595"/>
      <c r="C25" s="579"/>
      <c r="D25" s="9"/>
      <c r="E25" s="14" t="s">
        <v>43</v>
      </c>
      <c r="F25" s="12"/>
      <c r="G25" s="46"/>
      <c r="H25" s="65" t="s">
        <v>44</v>
      </c>
      <c r="I25" s="17">
        <v>40.4</v>
      </c>
      <c r="J25" s="49">
        <v>40.4</v>
      </c>
      <c r="K25" s="49">
        <v>0</v>
      </c>
      <c r="L25" s="116">
        <v>0</v>
      </c>
      <c r="M25" s="17">
        <v>40.4</v>
      </c>
      <c r="N25" s="49">
        <v>40.4</v>
      </c>
      <c r="O25" s="49">
        <v>0</v>
      </c>
      <c r="P25" s="50">
        <v>0</v>
      </c>
    </row>
    <row r="26" spans="1:16" ht="15" customHeight="1" thickBot="1" x14ac:dyDescent="0.25">
      <c r="A26" s="24"/>
      <c r="B26" s="596"/>
      <c r="C26" s="574"/>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552" t="s">
        <v>128</v>
      </c>
      <c r="B27" s="553"/>
      <c r="C27" s="553"/>
      <c r="D27" s="553"/>
      <c r="E27" s="553"/>
      <c r="F27" s="553"/>
      <c r="G27" s="553"/>
      <c r="H27" s="553"/>
      <c r="I27" s="553"/>
      <c r="J27" s="553"/>
      <c r="K27" s="553"/>
      <c r="L27" s="553"/>
      <c r="M27" s="553"/>
      <c r="N27" s="553"/>
      <c r="O27" s="553"/>
      <c r="P27" s="554"/>
    </row>
    <row r="28" spans="1:16" ht="12" customHeight="1" x14ac:dyDescent="0.2">
      <c r="A28" s="555" t="s">
        <v>9</v>
      </c>
      <c r="B28" s="595" t="s">
        <v>9</v>
      </c>
      <c r="C28" s="579" t="s">
        <v>10</v>
      </c>
      <c r="D28" s="581" t="s">
        <v>45</v>
      </c>
      <c r="E28" s="560"/>
      <c r="F28" s="580" t="s">
        <v>9</v>
      </c>
      <c r="G28" s="562"/>
      <c r="H28" s="39" t="s">
        <v>13</v>
      </c>
      <c r="I28" s="33" t="e">
        <f>#N/A</f>
        <v>#N/A</v>
      </c>
      <c r="J28" s="34">
        <v>60</v>
      </c>
      <c r="K28" s="34"/>
      <c r="L28" s="118"/>
      <c r="M28" s="59">
        <f>N28+P28</f>
        <v>147</v>
      </c>
      <c r="N28" s="54">
        <v>147</v>
      </c>
      <c r="O28" s="54"/>
      <c r="P28" s="35"/>
    </row>
    <row r="29" spans="1:16" ht="15.75" customHeight="1" thickBot="1" x14ac:dyDescent="0.25">
      <c r="A29" s="556"/>
      <c r="B29" s="596"/>
      <c r="C29" s="574"/>
      <c r="D29" s="578"/>
      <c r="E29" s="561"/>
      <c r="F29" s="576"/>
      <c r="G29" s="563"/>
      <c r="H29" s="29" t="s">
        <v>14</v>
      </c>
      <c r="I29" s="28" t="e">
        <f>#N/A</f>
        <v>#N/A</v>
      </c>
      <c r="J29" s="30">
        <f>J28</f>
        <v>60</v>
      </c>
      <c r="K29" s="30"/>
      <c r="L29" s="16"/>
      <c r="M29" s="28">
        <f>N29+P29</f>
        <v>147</v>
      </c>
      <c r="N29" s="30">
        <f>N28</f>
        <v>147</v>
      </c>
      <c r="O29" s="30"/>
      <c r="P29" s="31"/>
    </row>
    <row r="30" spans="1:16" ht="14.25" customHeight="1" x14ac:dyDescent="0.2">
      <c r="A30" s="10" t="s">
        <v>9</v>
      </c>
      <c r="B30" s="7" t="s">
        <v>9</v>
      </c>
      <c r="C30" s="573" t="s">
        <v>11</v>
      </c>
      <c r="D30" s="577" t="s">
        <v>46</v>
      </c>
      <c r="E30" s="568"/>
      <c r="F30" s="575" t="s">
        <v>9</v>
      </c>
      <c r="G30" s="587"/>
      <c r="H30" s="32" t="s">
        <v>13</v>
      </c>
      <c r="I30" s="33" t="e">
        <f>#N/A</f>
        <v>#N/A</v>
      </c>
      <c r="J30" s="34">
        <v>10.5</v>
      </c>
      <c r="K30" s="34"/>
      <c r="L30" s="118"/>
      <c r="M30" s="60">
        <f>N30+P30</f>
        <v>10.5</v>
      </c>
      <c r="N30" s="55">
        <v>10.5</v>
      </c>
      <c r="O30" s="55"/>
      <c r="P30" s="35"/>
    </row>
    <row r="31" spans="1:16" ht="15" customHeight="1" thickBot="1" x14ac:dyDescent="0.25">
      <c r="A31" s="11"/>
      <c r="B31" s="8"/>
      <c r="C31" s="574"/>
      <c r="D31" s="578"/>
      <c r="E31" s="569"/>
      <c r="F31" s="576"/>
      <c r="G31" s="563"/>
      <c r="H31" s="36" t="s">
        <v>14</v>
      </c>
      <c r="I31" s="27" t="e">
        <f>#N/A</f>
        <v>#N/A</v>
      </c>
      <c r="J31" s="26">
        <f>J30</f>
        <v>10.5</v>
      </c>
      <c r="K31" s="26"/>
      <c r="L31" s="119"/>
      <c r="M31" s="27">
        <f>N31+P31</f>
        <v>10.5</v>
      </c>
      <c r="N31" s="26">
        <f>N30</f>
        <v>10.5</v>
      </c>
      <c r="O31" s="26"/>
      <c r="P31" s="37"/>
    </row>
    <row r="32" spans="1:16" s="3" customFormat="1" ht="13.5" customHeight="1" thickBot="1" x14ac:dyDescent="0.25">
      <c r="A32" s="67" t="s">
        <v>9</v>
      </c>
      <c r="B32" s="68" t="s">
        <v>9</v>
      </c>
      <c r="C32" s="537" t="s">
        <v>15</v>
      </c>
      <c r="D32" s="538"/>
      <c r="E32" s="538"/>
      <c r="F32" s="538"/>
      <c r="G32" s="538"/>
      <c r="H32" s="551"/>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570" t="s">
        <v>129</v>
      </c>
      <c r="B33" s="571"/>
      <c r="C33" s="571"/>
      <c r="D33" s="571"/>
      <c r="E33" s="571"/>
      <c r="F33" s="571"/>
      <c r="G33" s="571"/>
      <c r="H33" s="571"/>
      <c r="I33" s="571"/>
      <c r="J33" s="571"/>
      <c r="K33" s="571"/>
      <c r="L33" s="571"/>
      <c r="M33" s="571"/>
      <c r="N33" s="571"/>
      <c r="O33" s="571"/>
      <c r="P33" s="572"/>
    </row>
    <row r="34" spans="1:16" s="1" customFormat="1" ht="20.25" customHeight="1" x14ac:dyDescent="0.2">
      <c r="A34" s="486" t="s">
        <v>10</v>
      </c>
      <c r="B34" s="547" t="s">
        <v>9</v>
      </c>
      <c r="C34" s="504" t="s">
        <v>12</v>
      </c>
      <c r="D34" s="549" t="s">
        <v>124</v>
      </c>
      <c r="E34" s="490"/>
      <c r="F34" s="505"/>
      <c r="G34" s="567"/>
      <c r="H34" s="66" t="s">
        <v>13</v>
      </c>
      <c r="I34" s="62" t="e">
        <f>#N/A</f>
        <v>#N/A</v>
      </c>
      <c r="J34" s="79">
        <f>147.3+863.4</f>
        <v>1010.7</v>
      </c>
      <c r="K34" s="79"/>
      <c r="L34" s="64">
        <v>162.80000000000001</v>
      </c>
      <c r="M34" s="62">
        <v>160</v>
      </c>
      <c r="N34" s="79">
        <v>160</v>
      </c>
      <c r="O34" s="79"/>
      <c r="P34" s="63">
        <v>162.80000000000001</v>
      </c>
    </row>
    <row r="35" spans="1:16" s="1" customFormat="1" ht="20.25" customHeight="1" thickBot="1" x14ac:dyDescent="0.25">
      <c r="A35" s="487"/>
      <c r="B35" s="548"/>
      <c r="C35" s="501"/>
      <c r="D35" s="550"/>
      <c r="E35" s="491"/>
      <c r="F35" s="506"/>
      <c r="G35" s="506"/>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9</v>
      </c>
      <c r="B36" s="68" t="s">
        <v>9</v>
      </c>
      <c r="C36" s="537" t="s">
        <v>15</v>
      </c>
      <c r="D36" s="538"/>
      <c r="E36" s="538"/>
      <c r="F36" s="538"/>
      <c r="G36" s="538"/>
      <c r="H36" s="551"/>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557" t="s">
        <v>130</v>
      </c>
      <c r="B37" s="558"/>
      <c r="C37" s="558"/>
      <c r="D37" s="558"/>
      <c r="E37" s="558"/>
      <c r="F37" s="558"/>
      <c r="G37" s="558"/>
      <c r="H37" s="558"/>
      <c r="I37" s="558"/>
      <c r="J37" s="558"/>
      <c r="K37" s="558"/>
      <c r="L37" s="558"/>
      <c r="M37" s="558"/>
      <c r="N37" s="558"/>
      <c r="O37" s="558"/>
      <c r="P37" s="559"/>
    </row>
    <row r="38" spans="1:16" s="1" customFormat="1" ht="13.5" customHeight="1" x14ac:dyDescent="0.2">
      <c r="A38" s="486" t="s">
        <v>10</v>
      </c>
      <c r="B38" s="547" t="s">
        <v>9</v>
      </c>
      <c r="C38" s="504" t="s">
        <v>22</v>
      </c>
      <c r="D38" s="549" t="s">
        <v>125</v>
      </c>
      <c r="E38" s="490"/>
      <c r="F38" s="505"/>
      <c r="G38" s="567"/>
      <c r="H38" s="66" t="s">
        <v>13</v>
      </c>
      <c r="I38" s="62">
        <f>J38+L38</f>
        <v>8.4</v>
      </c>
      <c r="J38" s="79">
        <v>8.4</v>
      </c>
      <c r="K38" s="79"/>
      <c r="L38" s="64"/>
      <c r="M38" s="62">
        <f>N38+P38</f>
        <v>79.900000000000006</v>
      </c>
      <c r="N38" s="79">
        <v>79.900000000000006</v>
      </c>
      <c r="O38" s="79"/>
      <c r="P38" s="63"/>
    </row>
    <row r="39" spans="1:16" s="1" customFormat="1" ht="12" customHeight="1" thickBot="1" x14ac:dyDescent="0.25">
      <c r="A39" s="487"/>
      <c r="B39" s="548"/>
      <c r="C39" s="501"/>
      <c r="D39" s="550"/>
      <c r="E39" s="491"/>
      <c r="F39" s="506"/>
      <c r="G39" s="506"/>
      <c r="H39" s="61" t="s">
        <v>14</v>
      </c>
      <c r="I39" s="106">
        <f>J39+L39</f>
        <v>8.4</v>
      </c>
      <c r="J39" s="78">
        <f>J38</f>
        <v>8.4</v>
      </c>
      <c r="K39" s="78"/>
      <c r="L39" s="107">
        <f>L38</f>
        <v>0</v>
      </c>
      <c r="M39" s="106">
        <f>M38</f>
        <v>79.900000000000006</v>
      </c>
      <c r="N39" s="78">
        <f>N38</f>
        <v>79.900000000000006</v>
      </c>
      <c r="O39" s="78"/>
      <c r="P39" s="108">
        <f>P38</f>
        <v>0</v>
      </c>
    </row>
    <row r="40" spans="1:16" s="1" customFormat="1" ht="13.5" customHeight="1" x14ac:dyDescent="0.2">
      <c r="A40" s="486" t="s">
        <v>10</v>
      </c>
      <c r="B40" s="547" t="s">
        <v>9</v>
      </c>
      <c r="C40" s="504" t="s">
        <v>24</v>
      </c>
      <c r="D40" s="549" t="s">
        <v>127</v>
      </c>
      <c r="E40" s="490"/>
      <c r="F40" s="505"/>
      <c r="G40" s="567"/>
      <c r="H40" s="66" t="s">
        <v>13</v>
      </c>
      <c r="I40" s="62">
        <f>J40+L40</f>
        <v>71.599999999999994</v>
      </c>
      <c r="J40" s="79">
        <v>71.599999999999994</v>
      </c>
      <c r="K40" s="79"/>
      <c r="L40" s="64"/>
      <c r="M40" s="62">
        <f>N40+P40</f>
        <v>71.599999999999994</v>
      </c>
      <c r="N40" s="79">
        <v>71.599999999999994</v>
      </c>
      <c r="O40" s="79"/>
      <c r="P40" s="63"/>
    </row>
    <row r="41" spans="1:16" s="1" customFormat="1" ht="16.5" customHeight="1" thickBot="1" x14ac:dyDescent="0.25">
      <c r="A41" s="487"/>
      <c r="B41" s="548"/>
      <c r="C41" s="501"/>
      <c r="D41" s="550"/>
      <c r="E41" s="491"/>
      <c r="F41" s="506"/>
      <c r="G41" s="506"/>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9</v>
      </c>
      <c r="B42" s="68" t="s">
        <v>9</v>
      </c>
      <c r="C42" s="537" t="s">
        <v>15</v>
      </c>
      <c r="D42" s="538"/>
      <c r="E42" s="538"/>
      <c r="F42" s="538"/>
      <c r="G42" s="538"/>
      <c r="H42" s="551"/>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557" t="s">
        <v>131</v>
      </c>
      <c r="B43" s="558"/>
      <c r="C43" s="558"/>
      <c r="D43" s="558"/>
      <c r="E43" s="558"/>
      <c r="F43" s="558"/>
      <c r="G43" s="558"/>
      <c r="H43" s="558"/>
      <c r="I43" s="558"/>
      <c r="J43" s="558"/>
      <c r="K43" s="558"/>
      <c r="L43" s="558"/>
      <c r="M43" s="558"/>
      <c r="N43" s="558"/>
      <c r="O43" s="558"/>
      <c r="P43" s="559"/>
    </row>
    <row r="44" spans="1:16" ht="13.5" customHeight="1" x14ac:dyDescent="0.2">
      <c r="A44" s="488" t="s">
        <v>9</v>
      </c>
      <c r="B44" s="502" t="s">
        <v>9</v>
      </c>
      <c r="C44" s="498" t="s">
        <v>22</v>
      </c>
      <c r="D44" s="518" t="s">
        <v>47</v>
      </c>
      <c r="E44" s="492"/>
      <c r="F44" s="508" t="s">
        <v>9</v>
      </c>
      <c r="G44" s="524" t="s">
        <v>48</v>
      </c>
      <c r="H44" s="75" t="s">
        <v>13</v>
      </c>
      <c r="I44" s="82">
        <v>70</v>
      </c>
      <c r="J44" s="83">
        <v>70</v>
      </c>
      <c r="K44" s="83"/>
      <c r="L44" s="120"/>
      <c r="M44" s="126">
        <f>N44</f>
        <v>75</v>
      </c>
      <c r="N44" s="83">
        <v>75</v>
      </c>
      <c r="O44" s="83"/>
      <c r="P44" s="127">
        <v>0</v>
      </c>
    </row>
    <row r="45" spans="1:16" ht="12" customHeight="1" thickBot="1" x14ac:dyDescent="0.25">
      <c r="A45" s="489"/>
      <c r="B45" s="503"/>
      <c r="C45" s="499"/>
      <c r="D45" s="519"/>
      <c r="E45" s="493"/>
      <c r="F45" s="510"/>
      <c r="G45" s="525"/>
      <c r="H45" s="76" t="s">
        <v>14</v>
      </c>
      <c r="I45" s="84">
        <v>70</v>
      </c>
      <c r="J45" s="85">
        <v>70</v>
      </c>
      <c r="K45" s="85"/>
      <c r="L45" s="121">
        <v>0</v>
      </c>
      <c r="M45" s="128">
        <v>75</v>
      </c>
      <c r="N45" s="85">
        <v>75</v>
      </c>
      <c r="O45" s="85"/>
      <c r="P45" s="129">
        <v>0</v>
      </c>
    </row>
    <row r="46" spans="1:16" s="1" customFormat="1" ht="14.25" customHeight="1" x14ac:dyDescent="0.2">
      <c r="A46" s="486" t="s">
        <v>10</v>
      </c>
      <c r="B46" s="500" t="s">
        <v>9</v>
      </c>
      <c r="C46" s="504" t="s">
        <v>24</v>
      </c>
      <c r="D46" s="511" t="s">
        <v>49</v>
      </c>
      <c r="E46" s="490"/>
      <c r="F46" s="505" t="s">
        <v>9</v>
      </c>
      <c r="G46" s="522"/>
      <c r="H46" s="81" t="s">
        <v>13</v>
      </c>
      <c r="I46" s="80">
        <v>266.8</v>
      </c>
      <c r="J46" s="79">
        <v>266.8</v>
      </c>
      <c r="K46" s="79"/>
      <c r="L46" s="64"/>
      <c r="M46" s="62">
        <v>266.82499999999999</v>
      </c>
      <c r="N46" s="79">
        <v>266.8</v>
      </c>
      <c r="O46" s="79"/>
      <c r="P46" s="63"/>
    </row>
    <row r="47" spans="1:16" s="1" customFormat="1" ht="14.25" customHeight="1" thickBot="1" x14ac:dyDescent="0.25">
      <c r="A47" s="487"/>
      <c r="B47" s="501"/>
      <c r="C47" s="501"/>
      <c r="D47" s="512"/>
      <c r="E47" s="491"/>
      <c r="F47" s="506"/>
      <c r="G47" s="523"/>
      <c r="H47" s="76" t="s">
        <v>14</v>
      </c>
      <c r="I47" s="77">
        <v>266.8</v>
      </c>
      <c r="J47" s="78">
        <v>266.8</v>
      </c>
      <c r="K47" s="78"/>
      <c r="L47" s="107">
        <v>0</v>
      </c>
      <c r="M47" s="106">
        <v>266.82499999999999</v>
      </c>
      <c r="N47" s="78">
        <v>266.8</v>
      </c>
      <c r="O47" s="78"/>
      <c r="P47" s="108">
        <v>0</v>
      </c>
    </row>
    <row r="48" spans="1:16" s="2" customFormat="1" ht="14.25" customHeight="1" x14ac:dyDescent="0.2">
      <c r="A48" s="486" t="s">
        <v>10</v>
      </c>
      <c r="B48" s="500" t="s">
        <v>9</v>
      </c>
      <c r="C48" s="504" t="s">
        <v>27</v>
      </c>
      <c r="D48" s="520" t="s">
        <v>50</v>
      </c>
      <c r="E48" s="490"/>
      <c r="F48" s="505" t="s">
        <v>9</v>
      </c>
      <c r="G48" s="522"/>
      <c r="H48" s="81" t="s">
        <v>13</v>
      </c>
      <c r="I48" s="80">
        <v>98.53</v>
      </c>
      <c r="J48" s="79">
        <v>98.5</v>
      </c>
      <c r="K48" s="79"/>
      <c r="L48" s="64"/>
      <c r="M48" s="62">
        <v>116</v>
      </c>
      <c r="N48" s="79">
        <v>116</v>
      </c>
      <c r="O48" s="79"/>
      <c r="P48" s="63"/>
    </row>
    <row r="49" spans="1:16" ht="13.5" thickBot="1" x14ac:dyDescent="0.25">
      <c r="A49" s="487"/>
      <c r="B49" s="501"/>
      <c r="C49" s="501"/>
      <c r="D49" s="521"/>
      <c r="E49" s="491"/>
      <c r="F49" s="506"/>
      <c r="G49" s="523"/>
      <c r="H49" s="76" t="s">
        <v>14</v>
      </c>
      <c r="I49" s="77">
        <v>98.53</v>
      </c>
      <c r="J49" s="78">
        <v>98.5</v>
      </c>
      <c r="K49" s="78"/>
      <c r="L49" s="107">
        <v>0</v>
      </c>
      <c r="M49" s="106">
        <v>116</v>
      </c>
      <c r="N49" s="78">
        <v>116</v>
      </c>
      <c r="O49" s="78"/>
      <c r="P49" s="108">
        <v>0</v>
      </c>
    </row>
    <row r="50" spans="1:16" x14ac:dyDescent="0.2">
      <c r="A50" s="486" t="s">
        <v>10</v>
      </c>
      <c r="B50" s="500" t="s">
        <v>9</v>
      </c>
      <c r="C50" s="504" t="s">
        <v>29</v>
      </c>
      <c r="D50" s="511" t="s">
        <v>52</v>
      </c>
      <c r="E50" s="490"/>
      <c r="F50" s="505" t="s">
        <v>9</v>
      </c>
      <c r="G50" s="522"/>
      <c r="H50" s="81" t="s">
        <v>13</v>
      </c>
      <c r="I50" s="80">
        <v>1.86</v>
      </c>
      <c r="J50" s="79">
        <v>1.9</v>
      </c>
      <c r="K50" s="79"/>
      <c r="L50" s="64"/>
      <c r="M50" s="62">
        <v>2.8</v>
      </c>
      <c r="N50" s="79">
        <v>2.8</v>
      </c>
      <c r="O50" s="79"/>
      <c r="P50" s="63"/>
    </row>
    <row r="51" spans="1:16" ht="13.5" thickBot="1" x14ac:dyDescent="0.25">
      <c r="A51" s="487"/>
      <c r="B51" s="501"/>
      <c r="C51" s="501"/>
      <c r="D51" s="512"/>
      <c r="E51" s="491"/>
      <c r="F51" s="506"/>
      <c r="G51" s="523"/>
      <c r="H51" s="76" t="s">
        <v>14</v>
      </c>
      <c r="I51" s="77">
        <v>1.86</v>
      </c>
      <c r="J51" s="78">
        <v>1.9</v>
      </c>
      <c r="K51" s="78"/>
      <c r="L51" s="107">
        <v>0</v>
      </c>
      <c r="M51" s="106">
        <v>2.8</v>
      </c>
      <c r="N51" s="78">
        <v>2.8</v>
      </c>
      <c r="O51" s="78"/>
      <c r="P51" s="108">
        <v>0</v>
      </c>
    </row>
    <row r="52" spans="1:16" x14ac:dyDescent="0.2">
      <c r="A52" s="486" t="s">
        <v>10</v>
      </c>
      <c r="B52" s="500" t="s">
        <v>9</v>
      </c>
      <c r="C52" s="504" t="s">
        <v>23</v>
      </c>
      <c r="D52" s="520" t="s">
        <v>53</v>
      </c>
      <c r="E52" s="490"/>
      <c r="F52" s="505" t="s">
        <v>9</v>
      </c>
      <c r="G52" s="522"/>
      <c r="H52" s="81" t="s">
        <v>13</v>
      </c>
      <c r="I52" s="80">
        <v>24</v>
      </c>
      <c r="J52" s="79">
        <v>24</v>
      </c>
      <c r="K52" s="79"/>
      <c r="L52" s="64"/>
      <c r="M52" s="62">
        <v>43.9</v>
      </c>
      <c r="N52" s="79">
        <v>43.9</v>
      </c>
      <c r="O52" s="79"/>
      <c r="P52" s="63"/>
    </row>
    <row r="53" spans="1:16" ht="13.5" thickBot="1" x14ac:dyDescent="0.25">
      <c r="A53" s="487"/>
      <c r="B53" s="501"/>
      <c r="C53" s="501"/>
      <c r="D53" s="521"/>
      <c r="E53" s="491"/>
      <c r="F53" s="506"/>
      <c r="G53" s="523"/>
      <c r="H53" s="76" t="s">
        <v>14</v>
      </c>
      <c r="I53" s="77">
        <v>24</v>
      </c>
      <c r="J53" s="78">
        <v>24</v>
      </c>
      <c r="K53" s="78"/>
      <c r="L53" s="107">
        <v>0</v>
      </c>
      <c r="M53" s="106">
        <v>43.9</v>
      </c>
      <c r="N53" s="78">
        <v>43.9</v>
      </c>
      <c r="O53" s="78"/>
      <c r="P53" s="108">
        <v>0</v>
      </c>
    </row>
    <row r="54" spans="1:16" x14ac:dyDescent="0.2">
      <c r="A54" s="486" t="s">
        <v>10</v>
      </c>
      <c r="B54" s="500" t="s">
        <v>9</v>
      </c>
      <c r="C54" s="504" t="s">
        <v>30</v>
      </c>
      <c r="D54" s="520" t="s">
        <v>54</v>
      </c>
      <c r="E54" s="490"/>
      <c r="F54" s="505" t="s">
        <v>9</v>
      </c>
      <c r="G54" s="522"/>
      <c r="H54" s="90" t="s">
        <v>13</v>
      </c>
      <c r="I54" s="80">
        <v>49.8</v>
      </c>
      <c r="J54" s="79">
        <v>49.8</v>
      </c>
      <c r="K54" s="79"/>
      <c r="L54" s="64"/>
      <c r="M54" s="131">
        <v>57</v>
      </c>
      <c r="N54" s="102">
        <v>57</v>
      </c>
      <c r="O54" s="79"/>
      <c r="P54" s="63"/>
    </row>
    <row r="55" spans="1:16" ht="13.5" thickBot="1" x14ac:dyDescent="0.25">
      <c r="A55" s="487"/>
      <c r="B55" s="501"/>
      <c r="C55" s="501"/>
      <c r="D55" s="521"/>
      <c r="E55" s="491"/>
      <c r="F55" s="506"/>
      <c r="G55" s="523"/>
      <c r="H55" s="76" t="s">
        <v>14</v>
      </c>
      <c r="I55" s="77">
        <v>49.8</v>
      </c>
      <c r="J55" s="78">
        <v>49.8</v>
      </c>
      <c r="K55" s="78"/>
      <c r="L55" s="107">
        <v>0</v>
      </c>
      <c r="M55" s="106">
        <v>57</v>
      </c>
      <c r="N55" s="78">
        <v>57</v>
      </c>
      <c r="O55" s="78"/>
      <c r="P55" s="108">
        <v>0</v>
      </c>
    </row>
    <row r="56" spans="1:16" x14ac:dyDescent="0.2">
      <c r="A56" s="486" t="s">
        <v>10</v>
      </c>
      <c r="B56" s="500" t="s">
        <v>9</v>
      </c>
      <c r="C56" s="504" t="s">
        <v>31</v>
      </c>
      <c r="D56" s="511" t="s">
        <v>55</v>
      </c>
      <c r="E56" s="490"/>
      <c r="F56" s="505" t="s">
        <v>9</v>
      </c>
      <c r="G56" s="522"/>
      <c r="H56" s="81" t="s">
        <v>13</v>
      </c>
      <c r="I56" s="80">
        <v>4</v>
      </c>
      <c r="J56" s="79">
        <v>4</v>
      </c>
      <c r="K56" s="79"/>
      <c r="L56" s="64"/>
      <c r="M56" s="62">
        <v>4</v>
      </c>
      <c r="N56" s="79">
        <v>4</v>
      </c>
      <c r="O56" s="79"/>
      <c r="P56" s="63"/>
    </row>
    <row r="57" spans="1:16" ht="13.5" thickBot="1" x14ac:dyDescent="0.25">
      <c r="A57" s="487"/>
      <c r="B57" s="501"/>
      <c r="C57" s="501"/>
      <c r="D57" s="512"/>
      <c r="E57" s="491"/>
      <c r="F57" s="506"/>
      <c r="G57" s="523"/>
      <c r="H57" s="76" t="s">
        <v>14</v>
      </c>
      <c r="I57" s="77">
        <v>4</v>
      </c>
      <c r="J57" s="78">
        <v>4</v>
      </c>
      <c r="K57" s="78"/>
      <c r="L57" s="107">
        <v>0</v>
      </c>
      <c r="M57" s="106">
        <v>4</v>
      </c>
      <c r="N57" s="78">
        <v>4</v>
      </c>
      <c r="O57" s="78"/>
      <c r="P57" s="108">
        <v>0</v>
      </c>
    </row>
    <row r="58" spans="1:16" ht="13.5" customHeight="1" thickBot="1" x14ac:dyDescent="0.25">
      <c r="A58" s="546" t="s">
        <v>10</v>
      </c>
      <c r="B58" s="500" t="s">
        <v>9</v>
      </c>
      <c r="C58" s="504" t="s">
        <v>32</v>
      </c>
      <c r="D58" s="144" t="s">
        <v>56</v>
      </c>
      <c r="E58" s="526"/>
      <c r="F58" s="505" t="s">
        <v>9</v>
      </c>
      <c r="G58" s="527"/>
      <c r="H58" s="91"/>
      <c r="I58" s="93">
        <v>25.5</v>
      </c>
      <c r="J58" s="101">
        <v>25.5</v>
      </c>
      <c r="K58" s="92"/>
      <c r="L58" s="122"/>
      <c r="M58" s="143">
        <v>30</v>
      </c>
      <c r="N58" s="101">
        <v>30</v>
      </c>
      <c r="O58" s="92"/>
      <c r="P58" s="132"/>
    </row>
    <row r="59" spans="1:16" ht="13.5" thickBot="1" x14ac:dyDescent="0.25">
      <c r="A59" s="491"/>
      <c r="B59" s="390"/>
      <c r="C59" s="390"/>
      <c r="D59" s="145"/>
      <c r="E59" s="506"/>
      <c r="F59" s="506"/>
      <c r="G59" s="523"/>
      <c r="H59" s="98" t="s">
        <v>14</v>
      </c>
      <c r="I59" s="99">
        <v>25.5</v>
      </c>
      <c r="J59" s="100">
        <v>25.5</v>
      </c>
      <c r="K59" s="100"/>
      <c r="L59" s="123">
        <v>0</v>
      </c>
      <c r="M59" s="99">
        <v>30</v>
      </c>
      <c r="N59" s="100">
        <v>30</v>
      </c>
      <c r="O59" s="100"/>
      <c r="P59" s="133"/>
    </row>
    <row r="60" spans="1:16" x14ac:dyDescent="0.2">
      <c r="A60" s="486" t="s">
        <v>10</v>
      </c>
      <c r="B60" s="500" t="s">
        <v>9</v>
      </c>
      <c r="C60" s="504" t="s">
        <v>62</v>
      </c>
      <c r="D60" s="520" t="s">
        <v>57</v>
      </c>
      <c r="E60" s="490"/>
      <c r="F60" s="505" t="s">
        <v>9</v>
      </c>
      <c r="G60" s="522"/>
      <c r="H60" s="81" t="s">
        <v>13</v>
      </c>
      <c r="I60" s="80">
        <v>3.47</v>
      </c>
      <c r="J60" s="79">
        <v>3.5</v>
      </c>
      <c r="K60" s="79"/>
      <c r="L60" s="64"/>
      <c r="M60" s="62">
        <v>4.3</v>
      </c>
      <c r="N60" s="79">
        <v>4.32</v>
      </c>
      <c r="O60" s="79"/>
      <c r="P60" s="63"/>
    </row>
    <row r="61" spans="1:16" ht="13.5" thickBot="1" x14ac:dyDescent="0.25">
      <c r="A61" s="487"/>
      <c r="B61" s="501"/>
      <c r="C61" s="501"/>
      <c r="D61" s="521"/>
      <c r="E61" s="491"/>
      <c r="F61" s="506"/>
      <c r="G61" s="523"/>
      <c r="H61" s="76" t="s">
        <v>14</v>
      </c>
      <c r="I61" s="77">
        <v>3.47</v>
      </c>
      <c r="J61" s="78">
        <v>3.5</v>
      </c>
      <c r="K61" s="78"/>
      <c r="L61" s="107">
        <v>0</v>
      </c>
      <c r="M61" s="106">
        <v>4.3</v>
      </c>
      <c r="N61" s="78">
        <v>4.32</v>
      </c>
      <c r="O61" s="78"/>
      <c r="P61" s="108">
        <v>0</v>
      </c>
    </row>
    <row r="62" spans="1:16" x14ac:dyDescent="0.2">
      <c r="A62" s="486" t="s">
        <v>10</v>
      </c>
      <c r="B62" s="500" t="s">
        <v>9</v>
      </c>
      <c r="C62" s="504" t="s">
        <v>33</v>
      </c>
      <c r="D62" s="511" t="s">
        <v>58</v>
      </c>
      <c r="E62" s="490"/>
      <c r="F62" s="505" t="s">
        <v>9</v>
      </c>
      <c r="G62" s="522"/>
      <c r="H62" s="81" t="s">
        <v>13</v>
      </c>
      <c r="I62" s="80">
        <v>1.2</v>
      </c>
      <c r="J62" s="79">
        <v>1.2</v>
      </c>
      <c r="K62" s="79"/>
      <c r="L62" s="64"/>
      <c r="M62" s="62">
        <v>1.2</v>
      </c>
      <c r="N62" s="79">
        <v>1.2</v>
      </c>
      <c r="O62" s="79"/>
      <c r="P62" s="63"/>
    </row>
    <row r="63" spans="1:16" ht="13.5" thickBot="1" x14ac:dyDescent="0.25">
      <c r="A63" s="487"/>
      <c r="B63" s="501"/>
      <c r="C63" s="501"/>
      <c r="D63" s="512"/>
      <c r="E63" s="491"/>
      <c r="F63" s="506"/>
      <c r="G63" s="523"/>
      <c r="H63" s="76" t="s">
        <v>14</v>
      </c>
      <c r="I63" s="77">
        <v>1.2</v>
      </c>
      <c r="J63" s="78">
        <v>1.2</v>
      </c>
      <c r="K63" s="78"/>
      <c r="L63" s="107">
        <v>0</v>
      </c>
      <c r="M63" s="106">
        <v>1.2</v>
      </c>
      <c r="N63" s="78">
        <v>1.2</v>
      </c>
      <c r="O63" s="78"/>
      <c r="P63" s="108">
        <v>0</v>
      </c>
    </row>
    <row r="64" spans="1:16" x14ac:dyDescent="0.2">
      <c r="A64" s="488" t="s">
        <v>10</v>
      </c>
      <c r="B64" s="502" t="s">
        <v>9</v>
      </c>
      <c r="C64" s="498" t="s">
        <v>34</v>
      </c>
      <c r="D64" s="518" t="s">
        <v>59</v>
      </c>
      <c r="E64" s="492"/>
      <c r="F64" s="508" t="s">
        <v>9</v>
      </c>
      <c r="G64" s="524"/>
      <c r="H64" s="75" t="s">
        <v>13</v>
      </c>
      <c r="I64" s="82">
        <v>5.49</v>
      </c>
      <c r="J64" s="83">
        <v>5.5</v>
      </c>
      <c r="K64" s="83"/>
      <c r="L64" s="120"/>
      <c r="M64" s="130">
        <v>10.08</v>
      </c>
      <c r="N64" s="83">
        <v>10.1</v>
      </c>
      <c r="O64" s="83"/>
      <c r="P64" s="127"/>
    </row>
    <row r="65" spans="1:16" ht="13.5" thickBot="1" x14ac:dyDescent="0.25">
      <c r="A65" s="489"/>
      <c r="B65" s="503"/>
      <c r="C65" s="499"/>
      <c r="D65" s="519"/>
      <c r="E65" s="493"/>
      <c r="F65" s="510"/>
      <c r="G65" s="525"/>
      <c r="H65" s="76" t="s">
        <v>14</v>
      </c>
      <c r="I65" s="84">
        <v>5.49</v>
      </c>
      <c r="J65" s="85">
        <v>5.5</v>
      </c>
      <c r="K65" s="85"/>
      <c r="L65" s="121">
        <v>0</v>
      </c>
      <c r="M65" s="128">
        <v>10.08</v>
      </c>
      <c r="N65" s="85">
        <v>10.1</v>
      </c>
      <c r="O65" s="85"/>
      <c r="P65" s="129">
        <v>0</v>
      </c>
    </row>
    <row r="66" spans="1:16" x14ac:dyDescent="0.2">
      <c r="A66" s="486" t="s">
        <v>10</v>
      </c>
      <c r="B66" s="500" t="s">
        <v>9</v>
      </c>
      <c r="C66" s="504" t="s">
        <v>37</v>
      </c>
      <c r="D66" s="520" t="s">
        <v>63</v>
      </c>
      <c r="E66" s="490"/>
      <c r="F66" s="505" t="s">
        <v>9</v>
      </c>
      <c r="G66" s="522"/>
      <c r="H66" s="146" t="s">
        <v>13</v>
      </c>
      <c r="I66" s="80">
        <v>18</v>
      </c>
      <c r="J66" s="79">
        <v>18</v>
      </c>
      <c r="K66" s="79"/>
      <c r="L66" s="64"/>
      <c r="M66" s="131">
        <v>29.25</v>
      </c>
      <c r="N66" s="102">
        <v>29.3</v>
      </c>
      <c r="O66" s="79"/>
      <c r="P66" s="63"/>
    </row>
    <row r="67" spans="1:16" ht="13.5" thickBot="1" x14ac:dyDescent="0.25">
      <c r="A67" s="487"/>
      <c r="B67" s="501"/>
      <c r="C67" s="501"/>
      <c r="D67" s="521"/>
      <c r="E67" s="491"/>
      <c r="F67" s="506"/>
      <c r="G67" s="523"/>
      <c r="H67" s="76" t="s">
        <v>14</v>
      </c>
      <c r="I67" s="77">
        <v>18</v>
      </c>
      <c r="J67" s="78">
        <v>18</v>
      </c>
      <c r="K67" s="78"/>
      <c r="L67" s="107">
        <v>0</v>
      </c>
      <c r="M67" s="106">
        <v>29.25</v>
      </c>
      <c r="N67" s="78">
        <v>29.3</v>
      </c>
      <c r="O67" s="78"/>
      <c r="P67" s="108">
        <v>0</v>
      </c>
    </row>
    <row r="68" spans="1:16" x14ac:dyDescent="0.2">
      <c r="A68" s="486" t="s">
        <v>10</v>
      </c>
      <c r="B68" s="500" t="s">
        <v>9</v>
      </c>
      <c r="C68" s="504" t="s">
        <v>39</v>
      </c>
      <c r="D68" s="511" t="s">
        <v>65</v>
      </c>
      <c r="E68" s="490"/>
      <c r="F68" s="505" t="s">
        <v>9</v>
      </c>
      <c r="G68" s="522"/>
      <c r="H68" s="81" t="s">
        <v>13</v>
      </c>
      <c r="I68" s="80">
        <v>21</v>
      </c>
      <c r="J68" s="79">
        <v>21</v>
      </c>
      <c r="K68" s="79"/>
      <c r="L68" s="64"/>
      <c r="M68" s="62">
        <v>20.12</v>
      </c>
      <c r="N68" s="79">
        <v>20.100000000000001</v>
      </c>
      <c r="O68" s="79"/>
      <c r="P68" s="63"/>
    </row>
    <row r="69" spans="1:16" ht="13.5" thickBot="1" x14ac:dyDescent="0.25">
      <c r="A69" s="487"/>
      <c r="B69" s="501"/>
      <c r="C69" s="501"/>
      <c r="D69" s="512"/>
      <c r="E69" s="491"/>
      <c r="F69" s="506"/>
      <c r="G69" s="523"/>
      <c r="H69" s="76" t="s">
        <v>14</v>
      </c>
      <c r="I69" s="77">
        <v>21</v>
      </c>
      <c r="J69" s="78">
        <v>21</v>
      </c>
      <c r="K69" s="78"/>
      <c r="L69" s="107">
        <v>0</v>
      </c>
      <c r="M69" s="106">
        <v>20.12</v>
      </c>
      <c r="N69" s="78">
        <v>20.100000000000001</v>
      </c>
      <c r="O69" s="78"/>
      <c r="P69" s="108">
        <v>0</v>
      </c>
    </row>
    <row r="70" spans="1:16" x14ac:dyDescent="0.2">
      <c r="A70" s="486" t="s">
        <v>10</v>
      </c>
      <c r="B70" s="500" t="s">
        <v>9</v>
      </c>
      <c r="C70" s="504" t="s">
        <v>71</v>
      </c>
      <c r="D70" s="511" t="s">
        <v>66</v>
      </c>
      <c r="E70" s="490"/>
      <c r="F70" s="505" t="s">
        <v>9</v>
      </c>
      <c r="G70" s="522"/>
      <c r="H70" s="81" t="s">
        <v>13</v>
      </c>
      <c r="I70" s="80">
        <v>10.1</v>
      </c>
      <c r="J70" s="79">
        <v>10.1</v>
      </c>
      <c r="K70" s="79"/>
      <c r="L70" s="64"/>
      <c r="M70" s="62">
        <v>5.8</v>
      </c>
      <c r="N70" s="79">
        <v>5.8</v>
      </c>
      <c r="O70" s="79"/>
      <c r="P70" s="63"/>
    </row>
    <row r="71" spans="1:16" ht="13.5" thickBot="1" x14ac:dyDescent="0.25">
      <c r="A71" s="487"/>
      <c r="B71" s="501"/>
      <c r="C71" s="501"/>
      <c r="D71" s="512"/>
      <c r="E71" s="491"/>
      <c r="F71" s="506"/>
      <c r="G71" s="523"/>
      <c r="H71" s="76" t="s">
        <v>14</v>
      </c>
      <c r="I71" s="77">
        <v>10.1</v>
      </c>
      <c r="J71" s="78">
        <v>10.1</v>
      </c>
      <c r="K71" s="78"/>
      <c r="L71" s="107">
        <v>0</v>
      </c>
      <c r="M71" s="106">
        <v>5.8</v>
      </c>
      <c r="N71" s="78">
        <v>5.8</v>
      </c>
      <c r="O71" s="78"/>
      <c r="P71" s="108">
        <v>0</v>
      </c>
    </row>
    <row r="72" spans="1:16" x14ac:dyDescent="0.2">
      <c r="A72" s="486" t="s">
        <v>10</v>
      </c>
      <c r="B72" s="500" t="s">
        <v>9</v>
      </c>
      <c r="C72" s="504" t="s">
        <v>40</v>
      </c>
      <c r="D72" s="511" t="s">
        <v>69</v>
      </c>
      <c r="E72" s="490"/>
      <c r="F72" s="505" t="s">
        <v>9</v>
      </c>
      <c r="G72" s="522"/>
      <c r="H72" s="81" t="s">
        <v>13</v>
      </c>
      <c r="I72" s="80">
        <v>4.3559999999999999</v>
      </c>
      <c r="J72" s="79">
        <v>4.4000000000000004</v>
      </c>
      <c r="K72" s="79"/>
      <c r="L72" s="64"/>
      <c r="M72" s="62">
        <v>4.74</v>
      </c>
      <c r="N72" s="79">
        <v>4.7</v>
      </c>
      <c r="O72" s="79"/>
      <c r="P72" s="63"/>
    </row>
    <row r="73" spans="1:16" ht="13.5" thickBot="1" x14ac:dyDescent="0.25">
      <c r="A73" s="487"/>
      <c r="B73" s="501"/>
      <c r="C73" s="501"/>
      <c r="D73" s="512"/>
      <c r="E73" s="491"/>
      <c r="F73" s="506"/>
      <c r="G73" s="523"/>
      <c r="H73" s="76" t="s">
        <v>14</v>
      </c>
      <c r="I73" s="77">
        <v>4.3559999999999999</v>
      </c>
      <c r="J73" s="78">
        <v>4.4000000000000004</v>
      </c>
      <c r="K73" s="78"/>
      <c r="L73" s="107">
        <v>0</v>
      </c>
      <c r="M73" s="106">
        <v>4.74</v>
      </c>
      <c r="N73" s="78">
        <v>4.7</v>
      </c>
      <c r="O73" s="78"/>
      <c r="P73" s="108">
        <v>0</v>
      </c>
    </row>
    <row r="74" spans="1:16" x14ac:dyDescent="0.2">
      <c r="A74" s="486" t="s">
        <v>10</v>
      </c>
      <c r="B74" s="500" t="s">
        <v>9</v>
      </c>
      <c r="C74" s="504" t="s">
        <v>41</v>
      </c>
      <c r="D74" s="511" t="s">
        <v>70</v>
      </c>
      <c r="E74" s="490"/>
      <c r="F74" s="505" t="s">
        <v>9</v>
      </c>
      <c r="G74" s="522"/>
      <c r="H74" s="90" t="s">
        <v>13</v>
      </c>
      <c r="I74" s="80">
        <v>142.6</v>
      </c>
      <c r="J74" s="79">
        <v>142.6</v>
      </c>
      <c r="K74" s="79"/>
      <c r="L74" s="64"/>
      <c r="M74" s="131">
        <v>74.355000000000004</v>
      </c>
      <c r="N74" s="102">
        <v>74.400000000000006</v>
      </c>
      <c r="O74" s="79"/>
      <c r="P74" s="63"/>
    </row>
    <row r="75" spans="1:16" ht="13.5" thickBot="1" x14ac:dyDescent="0.25">
      <c r="A75" s="487"/>
      <c r="B75" s="501"/>
      <c r="C75" s="501"/>
      <c r="D75" s="512"/>
      <c r="E75" s="491"/>
      <c r="F75" s="506"/>
      <c r="G75" s="523"/>
      <c r="H75" s="76" t="s">
        <v>14</v>
      </c>
      <c r="I75" s="77">
        <v>142.6</v>
      </c>
      <c r="J75" s="78">
        <v>142.6</v>
      </c>
      <c r="K75" s="78"/>
      <c r="L75" s="107">
        <v>0</v>
      </c>
      <c r="M75" s="106">
        <v>74.355000000000004</v>
      </c>
      <c r="N75" s="78">
        <v>74.400000000000006</v>
      </c>
      <c r="O75" s="78"/>
      <c r="P75" s="108">
        <v>0</v>
      </c>
    </row>
    <row r="76" spans="1:16" x14ac:dyDescent="0.2">
      <c r="A76" s="486" t="s">
        <v>10</v>
      </c>
      <c r="B76" s="500" t="s">
        <v>9</v>
      </c>
      <c r="C76" s="504" t="s">
        <v>42</v>
      </c>
      <c r="D76" s="511" t="s">
        <v>72</v>
      </c>
      <c r="E76" s="490"/>
      <c r="F76" s="505" t="s">
        <v>9</v>
      </c>
      <c r="G76" s="522"/>
      <c r="H76" s="81" t="s">
        <v>13</v>
      </c>
      <c r="I76" s="80">
        <v>40.700000000000003</v>
      </c>
      <c r="J76" s="79">
        <v>40.700000000000003</v>
      </c>
      <c r="K76" s="79"/>
      <c r="L76" s="64"/>
      <c r="M76" s="62">
        <v>40.700000000000003</v>
      </c>
      <c r="N76" s="79">
        <v>40.700000000000003</v>
      </c>
      <c r="O76" s="79"/>
      <c r="P76" s="63"/>
    </row>
    <row r="77" spans="1:16" ht="13.5" thickBot="1" x14ac:dyDescent="0.25">
      <c r="A77" s="487"/>
      <c r="B77" s="501"/>
      <c r="C77" s="501"/>
      <c r="D77" s="512"/>
      <c r="E77" s="491"/>
      <c r="F77" s="506"/>
      <c r="G77" s="523"/>
      <c r="H77" s="76" t="s">
        <v>14</v>
      </c>
      <c r="I77" s="77">
        <v>40.700000000000003</v>
      </c>
      <c r="J77" s="78">
        <v>40.700000000000003</v>
      </c>
      <c r="K77" s="78"/>
      <c r="L77" s="107">
        <v>0</v>
      </c>
      <c r="M77" s="106">
        <v>40.700000000000003</v>
      </c>
      <c r="N77" s="78">
        <v>40.700000000000003</v>
      </c>
      <c r="O77" s="78"/>
      <c r="P77" s="108">
        <v>0</v>
      </c>
    </row>
    <row r="78" spans="1:16" x14ac:dyDescent="0.2">
      <c r="A78" s="486" t="s">
        <v>10</v>
      </c>
      <c r="B78" s="500" t="s">
        <v>9</v>
      </c>
      <c r="C78" s="504" t="s">
        <v>43</v>
      </c>
      <c r="D78" s="511" t="s">
        <v>74</v>
      </c>
      <c r="E78" s="490"/>
      <c r="F78" s="505" t="s">
        <v>9</v>
      </c>
      <c r="G78" s="522"/>
      <c r="H78" s="81" t="s">
        <v>13</v>
      </c>
      <c r="I78" s="80">
        <v>6.95</v>
      </c>
      <c r="J78" s="79">
        <v>7</v>
      </c>
      <c r="K78" s="79"/>
      <c r="L78" s="64"/>
      <c r="M78" s="62">
        <v>7</v>
      </c>
      <c r="N78" s="79">
        <v>7</v>
      </c>
      <c r="O78" s="79"/>
      <c r="P78" s="63"/>
    </row>
    <row r="79" spans="1:16" ht="13.5" thickBot="1" x14ac:dyDescent="0.25">
      <c r="A79" s="487"/>
      <c r="B79" s="501"/>
      <c r="C79" s="501"/>
      <c r="D79" s="512"/>
      <c r="E79" s="491"/>
      <c r="F79" s="506"/>
      <c r="G79" s="523"/>
      <c r="H79" s="76" t="s">
        <v>14</v>
      </c>
      <c r="I79" s="77">
        <v>6.95</v>
      </c>
      <c r="J79" s="78">
        <v>7</v>
      </c>
      <c r="K79" s="78"/>
      <c r="L79" s="107">
        <v>0</v>
      </c>
      <c r="M79" s="106">
        <v>7</v>
      </c>
      <c r="N79" s="78">
        <v>7</v>
      </c>
      <c r="O79" s="78"/>
      <c r="P79" s="108">
        <v>0</v>
      </c>
    </row>
    <row r="80" spans="1:16" x14ac:dyDescent="0.2">
      <c r="A80" s="486" t="s">
        <v>10</v>
      </c>
      <c r="B80" s="500" t="s">
        <v>9</v>
      </c>
      <c r="C80" s="504" t="s">
        <v>82</v>
      </c>
      <c r="D80" s="520" t="s">
        <v>77</v>
      </c>
      <c r="E80" s="490"/>
      <c r="F80" s="505" t="s">
        <v>9</v>
      </c>
      <c r="G80" s="522"/>
      <c r="H80" s="81" t="s">
        <v>13</v>
      </c>
      <c r="I80" s="80">
        <v>176</v>
      </c>
      <c r="J80" s="79">
        <v>176</v>
      </c>
      <c r="K80" s="79"/>
      <c r="L80" s="64"/>
      <c r="M80" s="62">
        <v>200</v>
      </c>
      <c r="N80" s="79">
        <v>200</v>
      </c>
      <c r="O80" s="79"/>
      <c r="P80" s="63"/>
    </row>
    <row r="81" spans="1:31" ht="13.5" thickBot="1" x14ac:dyDescent="0.25">
      <c r="A81" s="487"/>
      <c r="B81" s="501"/>
      <c r="C81" s="501"/>
      <c r="D81" s="521"/>
      <c r="E81" s="491"/>
      <c r="F81" s="506"/>
      <c r="G81" s="523"/>
      <c r="H81" s="76" t="s">
        <v>14</v>
      </c>
      <c r="I81" s="77">
        <v>176</v>
      </c>
      <c r="J81" s="78">
        <v>176</v>
      </c>
      <c r="K81" s="78"/>
      <c r="L81" s="107">
        <v>0</v>
      </c>
      <c r="M81" s="106">
        <v>200</v>
      </c>
      <c r="N81" s="78">
        <v>200</v>
      </c>
      <c r="O81" s="78"/>
      <c r="P81" s="108">
        <v>0</v>
      </c>
    </row>
    <row r="82" spans="1:31" x14ac:dyDescent="0.2">
      <c r="A82" s="486" t="s">
        <v>10</v>
      </c>
      <c r="B82" s="500" t="s">
        <v>9</v>
      </c>
      <c r="C82" s="504" t="s">
        <v>84</v>
      </c>
      <c r="D82" s="520" t="s">
        <v>78</v>
      </c>
      <c r="E82" s="490"/>
      <c r="F82" s="505" t="s">
        <v>9</v>
      </c>
      <c r="G82" s="522"/>
      <c r="H82" s="81" t="s">
        <v>13</v>
      </c>
      <c r="I82" s="80">
        <v>173</v>
      </c>
      <c r="J82" s="79">
        <v>173</v>
      </c>
      <c r="K82" s="79"/>
      <c r="L82" s="64"/>
      <c r="M82" s="62">
        <v>200</v>
      </c>
      <c r="N82" s="79">
        <v>200</v>
      </c>
      <c r="O82" s="79"/>
      <c r="P82" s="63"/>
    </row>
    <row r="83" spans="1:31" ht="13.5" thickBot="1" x14ac:dyDescent="0.25">
      <c r="A83" s="487"/>
      <c r="B83" s="501"/>
      <c r="C83" s="501"/>
      <c r="D83" s="521"/>
      <c r="E83" s="491"/>
      <c r="F83" s="506"/>
      <c r="G83" s="523"/>
      <c r="H83" s="76" t="s">
        <v>14</v>
      </c>
      <c r="I83" s="77">
        <v>173</v>
      </c>
      <c r="J83" s="78">
        <v>173</v>
      </c>
      <c r="K83" s="78"/>
      <c r="L83" s="107">
        <v>0</v>
      </c>
      <c r="M83" s="106">
        <v>200</v>
      </c>
      <c r="N83" s="78">
        <v>200</v>
      </c>
      <c r="O83" s="78"/>
      <c r="P83" s="108">
        <v>0</v>
      </c>
    </row>
    <row r="84" spans="1:31" x14ac:dyDescent="0.2">
      <c r="A84" s="486" t="s">
        <v>10</v>
      </c>
      <c r="B84" s="500" t="s">
        <v>9</v>
      </c>
      <c r="C84" s="504" t="s">
        <v>86</v>
      </c>
      <c r="D84" s="520" t="s">
        <v>79</v>
      </c>
      <c r="E84" s="490"/>
      <c r="F84" s="505" t="s">
        <v>9</v>
      </c>
      <c r="G84" s="522"/>
      <c r="H84" s="81" t="s">
        <v>13</v>
      </c>
      <c r="I84" s="80">
        <v>25.65</v>
      </c>
      <c r="J84" s="79">
        <v>25.65</v>
      </c>
      <c r="K84" s="79"/>
      <c r="L84" s="64"/>
      <c r="M84" s="62">
        <v>30</v>
      </c>
      <c r="N84" s="79">
        <v>30</v>
      </c>
      <c r="O84" s="79"/>
      <c r="P84" s="63"/>
    </row>
    <row r="85" spans="1:31" ht="13.5" thickBot="1" x14ac:dyDescent="0.25">
      <c r="A85" s="487"/>
      <c r="B85" s="501"/>
      <c r="C85" s="501"/>
      <c r="D85" s="521"/>
      <c r="E85" s="491"/>
      <c r="F85" s="506"/>
      <c r="G85" s="523"/>
      <c r="H85" s="76" t="s">
        <v>14</v>
      </c>
      <c r="I85" s="77">
        <v>25.65</v>
      </c>
      <c r="J85" s="78">
        <v>25.65</v>
      </c>
      <c r="K85" s="78"/>
      <c r="L85" s="107">
        <v>0</v>
      </c>
      <c r="M85" s="106">
        <v>30</v>
      </c>
      <c r="N85" s="78">
        <v>30</v>
      </c>
      <c r="O85" s="78"/>
      <c r="P85" s="108">
        <v>0</v>
      </c>
    </row>
    <row r="86" spans="1:31" x14ac:dyDescent="0.2">
      <c r="A86" s="488" t="s">
        <v>10</v>
      </c>
      <c r="B86" s="502" t="s">
        <v>9</v>
      </c>
      <c r="C86" s="498" t="s">
        <v>88</v>
      </c>
      <c r="D86" s="518" t="s">
        <v>81</v>
      </c>
      <c r="E86" s="492"/>
      <c r="F86" s="508" t="s">
        <v>9</v>
      </c>
      <c r="G86" s="524"/>
      <c r="H86" s="75" t="s">
        <v>13</v>
      </c>
      <c r="I86" s="82">
        <v>5.09</v>
      </c>
      <c r="J86" s="83">
        <v>5.0999999999999996</v>
      </c>
      <c r="K86" s="83"/>
      <c r="L86" s="120"/>
      <c r="M86" s="130">
        <v>6</v>
      </c>
      <c r="N86" s="83">
        <v>6</v>
      </c>
      <c r="O86" s="83"/>
      <c r="P86" s="127"/>
    </row>
    <row r="87" spans="1:31" ht="13.5" thickBot="1" x14ac:dyDescent="0.25">
      <c r="A87" s="489"/>
      <c r="B87" s="503"/>
      <c r="C87" s="499"/>
      <c r="D87" s="519"/>
      <c r="E87" s="493"/>
      <c r="F87" s="510"/>
      <c r="G87" s="525"/>
      <c r="H87" s="76" t="s">
        <v>14</v>
      </c>
      <c r="I87" s="84">
        <v>5.09</v>
      </c>
      <c r="J87" s="85">
        <v>5.0999999999999996</v>
      </c>
      <c r="K87" s="85"/>
      <c r="L87" s="121">
        <v>0</v>
      </c>
      <c r="M87" s="128">
        <v>6</v>
      </c>
      <c r="N87" s="85">
        <v>6</v>
      </c>
      <c r="O87" s="85"/>
      <c r="P87" s="129">
        <v>0</v>
      </c>
    </row>
    <row r="88" spans="1:31" x14ac:dyDescent="0.2">
      <c r="A88" s="486" t="s">
        <v>10</v>
      </c>
      <c r="B88" s="500" t="s">
        <v>9</v>
      </c>
      <c r="C88" s="504" t="s">
        <v>90</v>
      </c>
      <c r="D88" s="516" t="s">
        <v>83</v>
      </c>
      <c r="E88" s="490"/>
      <c r="F88" s="505" t="s">
        <v>9</v>
      </c>
      <c r="G88" s="522"/>
      <c r="H88" s="81" t="s">
        <v>13</v>
      </c>
      <c r="I88" s="80">
        <v>36</v>
      </c>
      <c r="J88" s="79">
        <v>36</v>
      </c>
      <c r="K88" s="79"/>
      <c r="L88" s="64"/>
      <c r="M88" s="62">
        <v>36.6</v>
      </c>
      <c r="N88" s="79">
        <v>36.6</v>
      </c>
      <c r="O88" s="79"/>
      <c r="P88" s="63"/>
    </row>
    <row r="89" spans="1:31" ht="13.5" thickBot="1" x14ac:dyDescent="0.25">
      <c r="A89" s="487"/>
      <c r="B89" s="501"/>
      <c r="C89" s="501"/>
      <c r="D89" s="517"/>
      <c r="E89" s="491"/>
      <c r="F89" s="506"/>
      <c r="G89" s="523"/>
      <c r="H89" s="76" t="s">
        <v>14</v>
      </c>
      <c r="I89" s="77">
        <v>36</v>
      </c>
      <c r="J89" s="78">
        <v>36</v>
      </c>
      <c r="K89" s="78"/>
      <c r="L89" s="107">
        <v>0</v>
      </c>
      <c r="M89" s="106">
        <v>36.6</v>
      </c>
      <c r="N89" s="78">
        <v>36.6</v>
      </c>
      <c r="O89" s="78"/>
      <c r="P89" s="108">
        <v>0</v>
      </c>
    </row>
    <row r="90" spans="1:31" x14ac:dyDescent="0.2">
      <c r="A90" s="486" t="s">
        <v>10</v>
      </c>
      <c r="B90" s="500" t="s">
        <v>9</v>
      </c>
      <c r="C90" s="504" t="s">
        <v>92</v>
      </c>
      <c r="D90" s="511" t="s">
        <v>85</v>
      </c>
      <c r="E90" s="490"/>
      <c r="F90" s="505" t="s">
        <v>9</v>
      </c>
      <c r="G90" s="522"/>
      <c r="H90" s="81" t="s">
        <v>13</v>
      </c>
      <c r="I90" s="80">
        <v>0.5</v>
      </c>
      <c r="J90" s="79">
        <v>0.5</v>
      </c>
      <c r="K90" s="79"/>
      <c r="L90" s="64"/>
      <c r="M90" s="62">
        <v>1</v>
      </c>
      <c r="N90" s="79">
        <v>1</v>
      </c>
      <c r="O90" s="79"/>
      <c r="P90" s="63"/>
    </row>
    <row r="91" spans="1:31" ht="13.5" thickBot="1" x14ac:dyDescent="0.25">
      <c r="A91" s="487"/>
      <c r="B91" s="501"/>
      <c r="C91" s="501"/>
      <c r="D91" s="512"/>
      <c r="E91" s="491"/>
      <c r="F91" s="506"/>
      <c r="G91" s="523"/>
      <c r="H91" s="76" t="s">
        <v>14</v>
      </c>
      <c r="I91" s="77">
        <v>0.5</v>
      </c>
      <c r="J91" s="78">
        <v>0.5</v>
      </c>
      <c r="K91" s="78"/>
      <c r="L91" s="107">
        <v>0</v>
      </c>
      <c r="M91" s="106">
        <v>1</v>
      </c>
      <c r="N91" s="78">
        <v>1</v>
      </c>
      <c r="O91" s="78"/>
      <c r="P91" s="108">
        <v>0</v>
      </c>
    </row>
    <row r="92" spans="1:31" x14ac:dyDescent="0.2">
      <c r="A92" s="486" t="s">
        <v>10</v>
      </c>
      <c r="B92" s="500" t="s">
        <v>9</v>
      </c>
      <c r="C92" s="504" t="s">
        <v>94</v>
      </c>
      <c r="D92" s="511" t="s">
        <v>87</v>
      </c>
      <c r="E92" s="490"/>
      <c r="F92" s="505" t="s">
        <v>9</v>
      </c>
      <c r="G92" s="522"/>
      <c r="H92" s="90" t="s">
        <v>13</v>
      </c>
      <c r="I92" s="80">
        <v>9.6</v>
      </c>
      <c r="J92" s="79">
        <v>9.6</v>
      </c>
      <c r="K92" s="79"/>
      <c r="L92" s="64"/>
      <c r="M92" s="131">
        <v>9.6</v>
      </c>
      <c r="N92" s="102">
        <v>9.6</v>
      </c>
      <c r="O92" s="79"/>
      <c r="P92" s="63"/>
    </row>
    <row r="93" spans="1:31" ht="13.5" thickBot="1" x14ac:dyDescent="0.25">
      <c r="A93" s="487"/>
      <c r="B93" s="501"/>
      <c r="C93" s="501"/>
      <c r="D93" s="512"/>
      <c r="E93" s="491"/>
      <c r="F93" s="506"/>
      <c r="G93" s="523"/>
      <c r="H93" s="76" t="s">
        <v>14</v>
      </c>
      <c r="I93" s="77">
        <v>9.6</v>
      </c>
      <c r="J93" s="78">
        <v>9.6</v>
      </c>
      <c r="K93" s="78"/>
      <c r="L93" s="107">
        <v>0</v>
      </c>
      <c r="M93" s="106">
        <v>9.6</v>
      </c>
      <c r="N93" s="78">
        <v>9.6</v>
      </c>
      <c r="O93" s="78"/>
      <c r="P93" s="108">
        <v>0</v>
      </c>
    </row>
    <row r="94" spans="1:31" x14ac:dyDescent="0.2">
      <c r="A94" s="486" t="s">
        <v>10</v>
      </c>
      <c r="B94" s="500" t="s">
        <v>9</v>
      </c>
      <c r="C94" s="504" t="s">
        <v>96</v>
      </c>
      <c r="D94" s="511" t="s">
        <v>89</v>
      </c>
      <c r="E94" s="490"/>
      <c r="F94" s="505" t="s">
        <v>9</v>
      </c>
      <c r="G94" s="522"/>
      <c r="H94" s="81" t="s">
        <v>13</v>
      </c>
      <c r="I94" s="80">
        <v>1.8</v>
      </c>
      <c r="J94" s="79">
        <v>1.8</v>
      </c>
      <c r="K94" s="79"/>
      <c r="L94" s="64"/>
      <c r="M94" s="62">
        <v>2.4</v>
      </c>
      <c r="N94" s="79">
        <v>2.4</v>
      </c>
      <c r="O94" s="79"/>
      <c r="P94" s="63"/>
    </row>
    <row r="95" spans="1:31" ht="13.5" thickBot="1" x14ac:dyDescent="0.25">
      <c r="A95" s="487"/>
      <c r="B95" s="501"/>
      <c r="C95" s="501"/>
      <c r="D95" s="512"/>
      <c r="E95" s="491"/>
      <c r="F95" s="506"/>
      <c r="G95" s="523"/>
      <c r="H95" s="76" t="s">
        <v>14</v>
      </c>
      <c r="I95" s="77">
        <v>1.8</v>
      </c>
      <c r="J95" s="78">
        <v>1.8</v>
      </c>
      <c r="K95" s="78"/>
      <c r="L95" s="107">
        <v>0</v>
      </c>
      <c r="M95" s="106">
        <v>2.4</v>
      </c>
      <c r="N95" s="78">
        <v>2.4</v>
      </c>
      <c r="O95" s="78"/>
      <c r="P95" s="108">
        <v>0</v>
      </c>
    </row>
    <row r="96" spans="1:31" x14ac:dyDescent="0.2">
      <c r="A96" s="486" t="s">
        <v>10</v>
      </c>
      <c r="B96" s="500" t="s">
        <v>9</v>
      </c>
      <c r="C96" s="504" t="s">
        <v>98</v>
      </c>
      <c r="D96" s="511" t="s">
        <v>91</v>
      </c>
      <c r="E96" s="490"/>
      <c r="F96" s="505" t="s">
        <v>9</v>
      </c>
      <c r="G96" s="522"/>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487"/>
      <c r="B97" s="501"/>
      <c r="C97" s="501"/>
      <c r="D97" s="512"/>
      <c r="E97" s="491"/>
      <c r="F97" s="506"/>
      <c r="G97" s="523"/>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486" t="s">
        <v>10</v>
      </c>
      <c r="B98" s="500" t="s">
        <v>9</v>
      </c>
      <c r="C98" s="504" t="s">
        <v>100</v>
      </c>
      <c r="D98" s="511" t="s">
        <v>93</v>
      </c>
      <c r="E98" s="490"/>
      <c r="F98" s="505" t="s">
        <v>9</v>
      </c>
      <c r="G98" s="522"/>
      <c r="H98" s="81" t="s">
        <v>13</v>
      </c>
      <c r="I98" s="80">
        <v>2</v>
      </c>
      <c r="J98" s="79">
        <v>2</v>
      </c>
      <c r="K98" s="79"/>
      <c r="L98" s="64"/>
      <c r="M98" s="62">
        <v>2</v>
      </c>
      <c r="N98" s="79">
        <v>2</v>
      </c>
      <c r="O98" s="79"/>
      <c r="P98" s="63"/>
    </row>
    <row r="99" spans="1:31" ht="13.5" thickBot="1" x14ac:dyDescent="0.25">
      <c r="A99" s="487"/>
      <c r="B99" s="501"/>
      <c r="C99" s="501"/>
      <c r="D99" s="512"/>
      <c r="E99" s="491"/>
      <c r="F99" s="506"/>
      <c r="G99" s="523"/>
      <c r="H99" s="76" t="s">
        <v>14</v>
      </c>
      <c r="I99" s="77">
        <v>2</v>
      </c>
      <c r="J99" s="78">
        <v>2</v>
      </c>
      <c r="K99" s="78"/>
      <c r="L99" s="107">
        <v>0</v>
      </c>
      <c r="M99" s="106">
        <v>2</v>
      </c>
      <c r="N99" s="78">
        <v>2</v>
      </c>
      <c r="O99" s="78"/>
      <c r="P99" s="108">
        <v>0</v>
      </c>
    </row>
    <row r="100" spans="1:31" x14ac:dyDescent="0.2">
      <c r="A100" s="486" t="s">
        <v>10</v>
      </c>
      <c r="B100" s="500" t="s">
        <v>9</v>
      </c>
      <c r="C100" s="504" t="s">
        <v>102</v>
      </c>
      <c r="D100" s="511" t="s">
        <v>95</v>
      </c>
      <c r="E100" s="490"/>
      <c r="F100" s="505" t="s">
        <v>9</v>
      </c>
      <c r="G100" s="522"/>
      <c r="H100" s="81" t="s">
        <v>13</v>
      </c>
      <c r="I100" s="80">
        <v>109.771</v>
      </c>
      <c r="J100" s="79">
        <v>109.8</v>
      </c>
      <c r="K100" s="79"/>
      <c r="L100" s="64"/>
      <c r="M100" s="62">
        <v>135.738</v>
      </c>
      <c r="N100" s="79">
        <v>135.69999999999999</v>
      </c>
      <c r="O100" s="79"/>
      <c r="P100" s="63"/>
    </row>
    <row r="101" spans="1:31" ht="13.5" thickBot="1" x14ac:dyDescent="0.25">
      <c r="A101" s="487"/>
      <c r="B101" s="501"/>
      <c r="C101" s="501"/>
      <c r="D101" s="512"/>
      <c r="E101" s="491"/>
      <c r="F101" s="506"/>
      <c r="G101" s="523"/>
      <c r="H101" s="76" t="s">
        <v>14</v>
      </c>
      <c r="I101" s="77">
        <v>109.771</v>
      </c>
      <c r="J101" s="78">
        <v>109.8</v>
      </c>
      <c r="K101" s="78"/>
      <c r="L101" s="107">
        <v>0</v>
      </c>
      <c r="M101" s="106">
        <v>135.738</v>
      </c>
      <c r="N101" s="78">
        <v>135.69999999999999</v>
      </c>
      <c r="O101" s="78"/>
      <c r="P101" s="108">
        <v>0</v>
      </c>
    </row>
    <row r="102" spans="1:31" x14ac:dyDescent="0.2">
      <c r="A102" s="486" t="s">
        <v>10</v>
      </c>
      <c r="B102" s="500" t="s">
        <v>9</v>
      </c>
      <c r="C102" s="504" t="s">
        <v>104</v>
      </c>
      <c r="D102" s="511" t="s">
        <v>97</v>
      </c>
      <c r="E102" s="490"/>
      <c r="F102" s="505" t="s">
        <v>9</v>
      </c>
      <c r="G102" s="522"/>
      <c r="H102" s="81" t="s">
        <v>13</v>
      </c>
      <c r="I102" s="80">
        <v>3.3</v>
      </c>
      <c r="J102" s="79">
        <v>3.3</v>
      </c>
      <c r="K102" s="79"/>
      <c r="L102" s="64"/>
      <c r="M102" s="62">
        <v>3.3</v>
      </c>
      <c r="N102" s="79">
        <v>3.3</v>
      </c>
      <c r="O102" s="79"/>
      <c r="P102" s="63"/>
    </row>
    <row r="103" spans="1:31" ht="13.5" thickBot="1" x14ac:dyDescent="0.25">
      <c r="A103" s="487"/>
      <c r="B103" s="501"/>
      <c r="C103" s="501"/>
      <c r="D103" s="512"/>
      <c r="E103" s="491"/>
      <c r="F103" s="506"/>
      <c r="G103" s="523"/>
      <c r="H103" s="76" t="s">
        <v>14</v>
      </c>
      <c r="I103" s="77">
        <v>3.3</v>
      </c>
      <c r="J103" s="78">
        <v>3.3</v>
      </c>
      <c r="K103" s="78"/>
      <c r="L103" s="107">
        <v>0</v>
      </c>
      <c r="M103" s="106">
        <v>3.3</v>
      </c>
      <c r="N103" s="78">
        <v>3.3</v>
      </c>
      <c r="O103" s="78"/>
      <c r="P103" s="108">
        <v>0</v>
      </c>
    </row>
    <row r="104" spans="1:31" x14ac:dyDescent="0.2">
      <c r="A104" s="488" t="s">
        <v>10</v>
      </c>
      <c r="B104" s="502" t="s">
        <v>9</v>
      </c>
      <c r="C104" s="498" t="s">
        <v>106</v>
      </c>
      <c r="D104" s="513" t="s">
        <v>99</v>
      </c>
      <c r="E104" s="492"/>
      <c r="F104" s="508" t="s">
        <v>9</v>
      </c>
      <c r="G104" s="524"/>
      <c r="H104" s="75" t="s">
        <v>13</v>
      </c>
      <c r="I104" s="82">
        <v>29.058</v>
      </c>
      <c r="J104" s="83">
        <v>29.1</v>
      </c>
      <c r="K104" s="83"/>
      <c r="L104" s="120"/>
      <c r="M104" s="130">
        <v>27.8</v>
      </c>
      <c r="N104" s="83">
        <v>27.8</v>
      </c>
      <c r="O104" s="83"/>
      <c r="P104" s="127"/>
    </row>
    <row r="105" spans="1:31" x14ac:dyDescent="0.2">
      <c r="A105" s="544"/>
      <c r="B105" s="545"/>
      <c r="C105" s="529"/>
      <c r="D105" s="514"/>
      <c r="E105" s="507"/>
      <c r="F105" s="509"/>
      <c r="G105" s="528"/>
      <c r="H105" s="86"/>
      <c r="I105" s="87"/>
      <c r="J105" s="88"/>
      <c r="K105" s="88"/>
      <c r="L105" s="125"/>
      <c r="M105" s="136"/>
      <c r="N105" s="88"/>
      <c r="O105" s="88"/>
      <c r="P105" s="137"/>
    </row>
    <row r="106" spans="1:31" ht="13.5" thickBot="1" x14ac:dyDescent="0.25">
      <c r="A106" s="489"/>
      <c r="B106" s="503"/>
      <c r="C106" s="499"/>
      <c r="D106" s="515"/>
      <c r="E106" s="493"/>
      <c r="F106" s="510"/>
      <c r="G106" s="525"/>
      <c r="H106" s="76" t="s">
        <v>14</v>
      </c>
      <c r="I106" s="84">
        <v>29.058</v>
      </c>
      <c r="J106" s="85">
        <v>29.1</v>
      </c>
      <c r="K106" s="85"/>
      <c r="L106" s="121">
        <v>0</v>
      </c>
      <c r="M106" s="128">
        <v>27.8</v>
      </c>
      <c r="N106" s="85">
        <v>27.8</v>
      </c>
      <c r="O106" s="85"/>
      <c r="P106" s="129">
        <v>0</v>
      </c>
    </row>
    <row r="107" spans="1:31" x14ac:dyDescent="0.2">
      <c r="A107" s="486" t="s">
        <v>10</v>
      </c>
      <c r="B107" s="500" t="s">
        <v>9</v>
      </c>
      <c r="C107" s="504" t="s">
        <v>108</v>
      </c>
      <c r="D107" s="511" t="s">
        <v>101</v>
      </c>
      <c r="E107" s="490"/>
      <c r="F107" s="505" t="s">
        <v>9</v>
      </c>
      <c r="G107" s="522"/>
      <c r="H107" s="81" t="s">
        <v>13</v>
      </c>
      <c r="I107" s="80">
        <v>7.99</v>
      </c>
      <c r="J107" s="79">
        <v>8</v>
      </c>
      <c r="K107" s="79"/>
      <c r="L107" s="64"/>
      <c r="M107" s="62">
        <v>8</v>
      </c>
      <c r="N107" s="79">
        <v>8</v>
      </c>
      <c r="O107" s="79"/>
      <c r="P107" s="63"/>
    </row>
    <row r="108" spans="1:31" ht="13.5" thickBot="1" x14ac:dyDescent="0.25">
      <c r="A108" s="487"/>
      <c r="B108" s="501"/>
      <c r="C108" s="501"/>
      <c r="D108" s="512"/>
      <c r="E108" s="491"/>
      <c r="F108" s="506"/>
      <c r="G108" s="523"/>
      <c r="H108" s="76" t="s">
        <v>14</v>
      </c>
      <c r="I108" s="77">
        <v>7.99</v>
      </c>
      <c r="J108" s="78">
        <v>8</v>
      </c>
      <c r="K108" s="78"/>
      <c r="L108" s="107">
        <v>0</v>
      </c>
      <c r="M108" s="106">
        <v>8</v>
      </c>
      <c r="N108" s="78">
        <v>8</v>
      </c>
      <c r="O108" s="78"/>
      <c r="P108" s="108">
        <v>0</v>
      </c>
    </row>
    <row r="109" spans="1:31" x14ac:dyDescent="0.2">
      <c r="A109" s="486" t="s">
        <v>10</v>
      </c>
      <c r="B109" s="500" t="s">
        <v>9</v>
      </c>
      <c r="C109" s="504" t="s">
        <v>114</v>
      </c>
      <c r="D109" s="511" t="s">
        <v>107</v>
      </c>
      <c r="E109" s="490"/>
      <c r="F109" s="505" t="s">
        <v>9</v>
      </c>
      <c r="G109" s="522"/>
      <c r="H109" s="81" t="s">
        <v>13</v>
      </c>
      <c r="I109" s="80">
        <v>49.5</v>
      </c>
      <c r="J109" s="79">
        <v>49.5</v>
      </c>
      <c r="K109" s="79"/>
      <c r="L109" s="64"/>
      <c r="M109" s="62">
        <v>50</v>
      </c>
      <c r="N109" s="79">
        <v>50</v>
      </c>
      <c r="O109" s="79"/>
      <c r="P109" s="63"/>
    </row>
    <row r="110" spans="1:31" ht="13.5" thickBot="1" x14ac:dyDescent="0.25">
      <c r="A110" s="487"/>
      <c r="B110" s="501"/>
      <c r="C110" s="501"/>
      <c r="D110" s="512"/>
      <c r="E110" s="491"/>
      <c r="F110" s="506"/>
      <c r="G110" s="523"/>
      <c r="H110" s="76" t="s">
        <v>14</v>
      </c>
      <c r="I110" s="77">
        <v>49.5</v>
      </c>
      <c r="J110" s="78">
        <v>49.5</v>
      </c>
      <c r="K110" s="78"/>
      <c r="L110" s="107">
        <v>0</v>
      </c>
      <c r="M110" s="106">
        <v>50</v>
      </c>
      <c r="N110" s="78">
        <v>50</v>
      </c>
      <c r="O110" s="78"/>
      <c r="P110" s="108">
        <v>0</v>
      </c>
    </row>
    <row r="111" spans="1:31" x14ac:dyDescent="0.2">
      <c r="A111" s="486" t="s">
        <v>10</v>
      </c>
      <c r="B111" s="500" t="s">
        <v>9</v>
      </c>
      <c r="C111" s="504" t="s">
        <v>116</v>
      </c>
      <c r="D111" s="516" t="s">
        <v>109</v>
      </c>
      <c r="E111" s="490"/>
      <c r="F111" s="505" t="s">
        <v>9</v>
      </c>
      <c r="G111" s="522"/>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487"/>
      <c r="B112" s="501"/>
      <c r="C112" s="501"/>
      <c r="D112" s="517"/>
      <c r="E112" s="491"/>
      <c r="F112" s="506"/>
      <c r="G112" s="523"/>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486" t="s">
        <v>10</v>
      </c>
      <c r="B113" s="500" t="s">
        <v>9</v>
      </c>
      <c r="C113" s="504" t="s">
        <v>119</v>
      </c>
      <c r="D113" s="511" t="s">
        <v>113</v>
      </c>
      <c r="E113" s="490"/>
      <c r="F113" s="505" t="s">
        <v>9</v>
      </c>
      <c r="G113" s="522"/>
      <c r="H113" s="81" t="s">
        <v>13</v>
      </c>
      <c r="I113" s="80">
        <v>5.89</v>
      </c>
      <c r="J113" s="79">
        <v>5.9</v>
      </c>
      <c r="K113" s="79"/>
      <c r="L113" s="64"/>
      <c r="M113" s="62">
        <v>5.13</v>
      </c>
      <c r="N113" s="79">
        <v>5.0999999999999996</v>
      </c>
      <c r="O113" s="79"/>
      <c r="P113" s="63"/>
    </row>
    <row r="114" spans="1:31" ht="13.5" thickBot="1" x14ac:dyDescent="0.25">
      <c r="A114" s="487"/>
      <c r="B114" s="501"/>
      <c r="C114" s="501"/>
      <c r="D114" s="512"/>
      <c r="E114" s="491"/>
      <c r="F114" s="506"/>
      <c r="G114" s="523"/>
      <c r="H114" s="76" t="s">
        <v>14</v>
      </c>
      <c r="I114" s="77">
        <v>5.89</v>
      </c>
      <c r="J114" s="78">
        <v>5.9</v>
      </c>
      <c r="K114" s="78"/>
      <c r="L114" s="107">
        <v>0</v>
      </c>
      <c r="M114" s="106">
        <v>5.13</v>
      </c>
      <c r="N114" s="78">
        <v>5.0999999999999996</v>
      </c>
      <c r="O114" s="78"/>
      <c r="P114" s="108">
        <v>0</v>
      </c>
    </row>
    <row r="115" spans="1:31" x14ac:dyDescent="0.2">
      <c r="A115" s="486" t="s">
        <v>10</v>
      </c>
      <c r="B115" s="500" t="s">
        <v>9</v>
      </c>
      <c r="C115" s="504" t="s">
        <v>120</v>
      </c>
      <c r="D115" s="511" t="s">
        <v>115</v>
      </c>
      <c r="E115" s="490"/>
      <c r="F115" s="505" t="s">
        <v>9</v>
      </c>
      <c r="G115" s="522"/>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487"/>
      <c r="B116" s="501"/>
      <c r="C116" s="501"/>
      <c r="D116" s="512"/>
      <c r="E116" s="491"/>
      <c r="F116" s="506"/>
      <c r="G116" s="523"/>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488" t="s">
        <v>10</v>
      </c>
      <c r="B117" s="502" t="s">
        <v>9</v>
      </c>
      <c r="C117" s="498" t="s">
        <v>28</v>
      </c>
      <c r="D117" s="496" t="s">
        <v>51</v>
      </c>
      <c r="E117" s="492"/>
      <c r="F117" s="508" t="s">
        <v>9</v>
      </c>
      <c r="G117" s="524"/>
      <c r="H117" s="75" t="s">
        <v>13</v>
      </c>
      <c r="I117" s="82"/>
      <c r="J117" s="83"/>
      <c r="K117" s="83"/>
      <c r="L117" s="120"/>
      <c r="M117" s="130">
        <v>42.9</v>
      </c>
      <c r="N117" s="83">
        <v>42.9</v>
      </c>
      <c r="O117" s="83"/>
      <c r="P117" s="127"/>
    </row>
    <row r="118" spans="1:31" ht="13.5" thickBot="1" x14ac:dyDescent="0.25">
      <c r="A118" s="489"/>
      <c r="B118" s="503"/>
      <c r="C118" s="499"/>
      <c r="D118" s="497"/>
      <c r="E118" s="493"/>
      <c r="F118" s="510"/>
      <c r="G118" s="525"/>
      <c r="H118" s="76" t="s">
        <v>14</v>
      </c>
      <c r="I118" s="84">
        <v>0</v>
      </c>
      <c r="J118" s="85">
        <v>0</v>
      </c>
      <c r="K118" s="85"/>
      <c r="L118" s="121">
        <v>0</v>
      </c>
      <c r="M118" s="128">
        <v>42.9</v>
      </c>
      <c r="N118" s="85">
        <v>42.9</v>
      </c>
      <c r="O118" s="85"/>
      <c r="P118" s="129">
        <v>0</v>
      </c>
    </row>
    <row r="119" spans="1:31" x14ac:dyDescent="0.2">
      <c r="A119" s="486" t="s">
        <v>10</v>
      </c>
      <c r="B119" s="500" t="s">
        <v>9</v>
      </c>
      <c r="C119" s="504" t="s">
        <v>35</v>
      </c>
      <c r="D119" s="494" t="s">
        <v>60</v>
      </c>
      <c r="E119" s="490"/>
      <c r="F119" s="505" t="s">
        <v>9</v>
      </c>
      <c r="G119" s="522"/>
      <c r="H119" s="81" t="s">
        <v>13</v>
      </c>
      <c r="I119" s="80"/>
      <c r="J119" s="79"/>
      <c r="K119" s="79"/>
      <c r="L119" s="64"/>
      <c r="M119" s="62">
        <v>2.5</v>
      </c>
      <c r="N119" s="79">
        <v>2.5</v>
      </c>
      <c r="O119" s="79"/>
      <c r="P119" s="63"/>
    </row>
    <row r="120" spans="1:31" ht="13.5" thickBot="1" x14ac:dyDescent="0.25">
      <c r="A120" s="487"/>
      <c r="B120" s="501"/>
      <c r="C120" s="501"/>
      <c r="D120" s="495"/>
      <c r="E120" s="491"/>
      <c r="F120" s="506"/>
      <c r="G120" s="523"/>
      <c r="H120" s="76" t="s">
        <v>14</v>
      </c>
      <c r="I120" s="77">
        <v>0</v>
      </c>
      <c r="J120" s="78">
        <v>0</v>
      </c>
      <c r="K120" s="78"/>
      <c r="L120" s="107">
        <v>0</v>
      </c>
      <c r="M120" s="106">
        <v>2.5</v>
      </c>
      <c r="N120" s="78">
        <v>2.5</v>
      </c>
      <c r="O120" s="78"/>
      <c r="P120" s="108">
        <v>0</v>
      </c>
    </row>
    <row r="121" spans="1:31" x14ac:dyDescent="0.2">
      <c r="A121" s="486" t="s">
        <v>10</v>
      </c>
      <c r="B121" s="500" t="s">
        <v>9</v>
      </c>
      <c r="C121" s="504" t="s">
        <v>36</v>
      </c>
      <c r="D121" s="494" t="s">
        <v>61</v>
      </c>
      <c r="E121" s="490"/>
      <c r="F121" s="505" t="s">
        <v>9</v>
      </c>
      <c r="G121" s="522"/>
      <c r="H121" s="81" t="s">
        <v>13</v>
      </c>
      <c r="I121" s="80"/>
      <c r="J121" s="79"/>
      <c r="K121" s="79"/>
      <c r="L121" s="64"/>
      <c r="M121" s="62">
        <v>79.2</v>
      </c>
      <c r="N121" s="79">
        <v>79.2</v>
      </c>
      <c r="O121" s="79"/>
      <c r="P121" s="63"/>
    </row>
    <row r="122" spans="1:31" ht="13.5" thickBot="1" x14ac:dyDescent="0.25">
      <c r="A122" s="487"/>
      <c r="B122" s="501"/>
      <c r="C122" s="501"/>
      <c r="D122" s="495"/>
      <c r="E122" s="491"/>
      <c r="F122" s="506"/>
      <c r="G122" s="523"/>
      <c r="H122" s="76" t="s">
        <v>14</v>
      </c>
      <c r="I122" s="77">
        <v>0</v>
      </c>
      <c r="J122" s="78">
        <v>0</v>
      </c>
      <c r="K122" s="78"/>
      <c r="L122" s="107">
        <v>0</v>
      </c>
      <c r="M122" s="106">
        <v>79.2</v>
      </c>
      <c r="N122" s="78">
        <v>79.2</v>
      </c>
      <c r="O122" s="78"/>
      <c r="P122" s="108">
        <v>0</v>
      </c>
    </row>
    <row r="123" spans="1:31" x14ac:dyDescent="0.2">
      <c r="A123" s="486" t="s">
        <v>10</v>
      </c>
      <c r="B123" s="500" t="s">
        <v>9</v>
      </c>
      <c r="C123" s="504" t="s">
        <v>38</v>
      </c>
      <c r="D123" s="494" t="s">
        <v>64</v>
      </c>
      <c r="E123" s="490"/>
      <c r="F123" s="505" t="s">
        <v>9</v>
      </c>
      <c r="G123" s="522"/>
      <c r="H123" s="81" t="s">
        <v>13</v>
      </c>
      <c r="I123" s="80"/>
      <c r="J123" s="79"/>
      <c r="K123" s="79"/>
      <c r="L123" s="64"/>
      <c r="M123" s="62">
        <v>1.1200000000000001</v>
      </c>
      <c r="N123" s="79">
        <v>1.1000000000000001</v>
      </c>
      <c r="O123" s="79"/>
      <c r="P123" s="63"/>
    </row>
    <row r="124" spans="1:31" ht="13.5" thickBot="1" x14ac:dyDescent="0.25">
      <c r="A124" s="487"/>
      <c r="B124" s="501"/>
      <c r="C124" s="501"/>
      <c r="D124" s="495"/>
      <c r="E124" s="491"/>
      <c r="F124" s="506"/>
      <c r="G124" s="523"/>
      <c r="H124" s="76" t="s">
        <v>14</v>
      </c>
      <c r="I124" s="77">
        <v>0</v>
      </c>
      <c r="J124" s="78">
        <v>0</v>
      </c>
      <c r="K124" s="78"/>
      <c r="L124" s="107">
        <v>0</v>
      </c>
      <c r="M124" s="106">
        <v>1.1200000000000001</v>
      </c>
      <c r="N124" s="78">
        <v>1.1000000000000001</v>
      </c>
      <c r="O124" s="78"/>
      <c r="P124" s="108">
        <v>0</v>
      </c>
    </row>
    <row r="125" spans="1:31" x14ac:dyDescent="0.2">
      <c r="A125" s="488" t="s">
        <v>10</v>
      </c>
      <c r="B125" s="502" t="s">
        <v>9</v>
      </c>
      <c r="C125" s="498" t="s">
        <v>73</v>
      </c>
      <c r="D125" s="496" t="s">
        <v>67</v>
      </c>
      <c r="E125" s="492"/>
      <c r="F125" s="508" t="s">
        <v>9</v>
      </c>
      <c r="G125" s="524"/>
      <c r="H125" s="75" t="s">
        <v>13</v>
      </c>
      <c r="I125" s="82"/>
      <c r="J125" s="83"/>
      <c r="K125" s="83"/>
      <c r="L125" s="120"/>
      <c r="M125" s="130">
        <v>26</v>
      </c>
      <c r="N125" s="83">
        <v>26</v>
      </c>
      <c r="O125" s="83"/>
      <c r="P125" s="127"/>
    </row>
    <row r="126" spans="1:31" ht="13.5" thickBot="1" x14ac:dyDescent="0.25">
      <c r="A126" s="489"/>
      <c r="B126" s="503"/>
      <c r="C126" s="499"/>
      <c r="D126" s="497"/>
      <c r="E126" s="493"/>
      <c r="F126" s="510"/>
      <c r="G126" s="525"/>
      <c r="H126" s="76" t="s">
        <v>14</v>
      </c>
      <c r="I126" s="84">
        <v>0</v>
      </c>
      <c r="J126" s="85">
        <v>0</v>
      </c>
      <c r="K126" s="85"/>
      <c r="L126" s="121">
        <v>0</v>
      </c>
      <c r="M126" s="128">
        <v>26</v>
      </c>
      <c r="N126" s="85">
        <v>26</v>
      </c>
      <c r="O126" s="85"/>
      <c r="P126" s="129">
        <v>0</v>
      </c>
    </row>
    <row r="127" spans="1:31" x14ac:dyDescent="0.2">
      <c r="A127" s="486" t="s">
        <v>10</v>
      </c>
      <c r="B127" s="500" t="s">
        <v>9</v>
      </c>
      <c r="C127" s="504" t="s">
        <v>80</v>
      </c>
      <c r="D127" s="494" t="s">
        <v>76</v>
      </c>
      <c r="E127" s="490"/>
      <c r="F127" s="505" t="s">
        <v>9</v>
      </c>
      <c r="G127" s="522"/>
      <c r="H127" s="146" t="s">
        <v>13</v>
      </c>
      <c r="I127" s="80"/>
      <c r="J127" s="79"/>
      <c r="K127" s="79"/>
      <c r="L127" s="64"/>
      <c r="M127" s="131">
        <v>168</v>
      </c>
      <c r="N127" s="102">
        <v>168</v>
      </c>
      <c r="O127" s="79"/>
      <c r="P127" s="63"/>
    </row>
    <row r="128" spans="1:31" ht="13.5" thickBot="1" x14ac:dyDescent="0.25">
      <c r="A128" s="487"/>
      <c r="B128" s="501"/>
      <c r="C128" s="501"/>
      <c r="D128" s="495"/>
      <c r="E128" s="491"/>
      <c r="F128" s="506"/>
      <c r="G128" s="523"/>
      <c r="H128" s="76" t="s">
        <v>14</v>
      </c>
      <c r="I128" s="77">
        <v>0</v>
      </c>
      <c r="J128" s="78">
        <v>0</v>
      </c>
      <c r="K128" s="78"/>
      <c r="L128" s="107">
        <v>0</v>
      </c>
      <c r="M128" s="106">
        <v>168</v>
      </c>
      <c r="N128" s="78">
        <v>168</v>
      </c>
      <c r="O128" s="78"/>
      <c r="P128" s="108">
        <v>0</v>
      </c>
    </row>
    <row r="129" spans="1:31" x14ac:dyDescent="0.2">
      <c r="A129" s="486" t="s">
        <v>10</v>
      </c>
      <c r="B129" s="500" t="s">
        <v>9</v>
      </c>
      <c r="C129" s="504" t="s">
        <v>110</v>
      </c>
      <c r="D129" s="494" t="s">
        <v>103</v>
      </c>
      <c r="E129" s="490"/>
      <c r="F129" s="505" t="s">
        <v>9</v>
      </c>
      <c r="G129" s="522"/>
      <c r="H129" s="81" t="s">
        <v>13</v>
      </c>
      <c r="I129" s="80"/>
      <c r="J129" s="79"/>
      <c r="K129" s="79"/>
      <c r="L129" s="64"/>
      <c r="M129" s="62">
        <v>9.1999999999999993</v>
      </c>
      <c r="N129" s="79">
        <v>9.1999999999999993</v>
      </c>
      <c r="O129" s="79"/>
      <c r="P129" s="63"/>
    </row>
    <row r="130" spans="1:31" ht="13.5" thickBot="1" x14ac:dyDescent="0.25">
      <c r="A130" s="487"/>
      <c r="B130" s="501"/>
      <c r="C130" s="501"/>
      <c r="D130" s="495"/>
      <c r="E130" s="491"/>
      <c r="F130" s="506"/>
      <c r="G130" s="523"/>
      <c r="H130" s="76" t="s">
        <v>14</v>
      </c>
      <c r="I130" s="77">
        <v>0</v>
      </c>
      <c r="J130" s="78">
        <v>0</v>
      </c>
      <c r="K130" s="78"/>
      <c r="L130" s="107">
        <v>0</v>
      </c>
      <c r="M130" s="106">
        <v>9.1999999999999993</v>
      </c>
      <c r="N130" s="78">
        <v>9.1999999999999993</v>
      </c>
      <c r="O130" s="78"/>
      <c r="P130" s="108">
        <v>0</v>
      </c>
    </row>
    <row r="131" spans="1:31" x14ac:dyDescent="0.2">
      <c r="A131" s="486" t="s">
        <v>10</v>
      </c>
      <c r="B131" s="500" t="s">
        <v>9</v>
      </c>
      <c r="C131" s="504" t="s">
        <v>112</v>
      </c>
      <c r="D131" s="494" t="s">
        <v>105</v>
      </c>
      <c r="E131" s="490"/>
      <c r="F131" s="505" t="s">
        <v>9</v>
      </c>
      <c r="G131" s="522"/>
      <c r="H131" s="146" t="s">
        <v>13</v>
      </c>
      <c r="I131" s="80"/>
      <c r="J131" s="79"/>
      <c r="K131" s="79"/>
      <c r="L131" s="64"/>
      <c r="M131" s="131">
        <v>2</v>
      </c>
      <c r="N131" s="102">
        <v>2</v>
      </c>
      <c r="O131" s="79"/>
      <c r="P131" s="63"/>
    </row>
    <row r="132" spans="1:31" ht="13.5" thickBot="1" x14ac:dyDescent="0.25">
      <c r="A132" s="487"/>
      <c r="B132" s="501"/>
      <c r="C132" s="501"/>
      <c r="D132" s="495"/>
      <c r="E132" s="491"/>
      <c r="F132" s="506"/>
      <c r="G132" s="523"/>
      <c r="H132" s="76" t="s">
        <v>14</v>
      </c>
      <c r="I132" s="77">
        <v>0</v>
      </c>
      <c r="J132" s="78">
        <v>0</v>
      </c>
      <c r="K132" s="78"/>
      <c r="L132" s="107">
        <v>0</v>
      </c>
      <c r="M132" s="106">
        <v>2</v>
      </c>
      <c r="N132" s="78">
        <v>2</v>
      </c>
      <c r="O132" s="78"/>
      <c r="P132" s="108">
        <v>0</v>
      </c>
    </row>
    <row r="133" spans="1:31" x14ac:dyDescent="0.2">
      <c r="A133" s="486" t="s">
        <v>10</v>
      </c>
      <c r="B133" s="500" t="s">
        <v>9</v>
      </c>
      <c r="C133" s="504" t="s">
        <v>117</v>
      </c>
      <c r="D133" s="494" t="s">
        <v>111</v>
      </c>
      <c r="E133" s="490"/>
      <c r="F133" s="505" t="s">
        <v>9</v>
      </c>
      <c r="G133" s="522"/>
      <c r="H133" s="146" t="s">
        <v>13</v>
      </c>
      <c r="I133" s="80"/>
      <c r="J133" s="79"/>
      <c r="K133" s="79"/>
      <c r="L133" s="64"/>
      <c r="M133" s="131">
        <v>1.5</v>
      </c>
      <c r="N133" s="102">
        <v>1.5</v>
      </c>
      <c r="O133" s="79"/>
      <c r="P133" s="63"/>
    </row>
    <row r="134" spans="1:31" ht="13.5" thickBot="1" x14ac:dyDescent="0.25">
      <c r="A134" s="487"/>
      <c r="B134" s="501"/>
      <c r="C134" s="501"/>
      <c r="D134" s="495"/>
      <c r="E134" s="491"/>
      <c r="F134" s="506"/>
      <c r="G134" s="523"/>
      <c r="H134" s="76" t="s">
        <v>14</v>
      </c>
      <c r="I134" s="77">
        <v>0</v>
      </c>
      <c r="J134" s="78">
        <v>0</v>
      </c>
      <c r="K134" s="78"/>
      <c r="L134" s="107">
        <v>0</v>
      </c>
      <c r="M134" s="106">
        <v>1.5</v>
      </c>
      <c r="N134" s="78">
        <v>1.5</v>
      </c>
      <c r="O134" s="78"/>
      <c r="P134" s="108">
        <v>0</v>
      </c>
    </row>
    <row r="135" spans="1:31" x14ac:dyDescent="0.2">
      <c r="A135" s="486" t="s">
        <v>10</v>
      </c>
      <c r="B135" s="500" t="s">
        <v>9</v>
      </c>
      <c r="C135" s="504" t="s">
        <v>121</v>
      </c>
      <c r="D135" s="138" t="s">
        <v>126</v>
      </c>
      <c r="E135" s="526"/>
      <c r="F135" s="526"/>
      <c r="G135" s="527"/>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530"/>
      <c r="B136" s="531"/>
      <c r="C136" s="532"/>
      <c r="D136" s="139"/>
      <c r="E136" s="506"/>
      <c r="F136" s="506"/>
      <c r="G136" s="523"/>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486" t="s">
        <v>10</v>
      </c>
      <c r="B137" s="500" t="s">
        <v>9</v>
      </c>
      <c r="C137" s="504" t="s">
        <v>122</v>
      </c>
      <c r="D137" s="494" t="s">
        <v>118</v>
      </c>
      <c r="E137" s="541"/>
      <c r="F137" s="505" t="s">
        <v>9</v>
      </c>
      <c r="G137" s="522"/>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530"/>
      <c r="B138" s="531"/>
      <c r="C138" s="532"/>
      <c r="D138" s="536"/>
      <c r="E138" s="542"/>
      <c r="F138" s="543"/>
      <c r="G138" s="540"/>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486" t="s">
        <v>10</v>
      </c>
      <c r="B139" s="500" t="s">
        <v>9</v>
      </c>
      <c r="C139" s="504" t="s">
        <v>75</v>
      </c>
      <c r="D139" s="494" t="s">
        <v>68</v>
      </c>
      <c r="E139" s="490"/>
      <c r="F139" s="505" t="s">
        <v>9</v>
      </c>
      <c r="G139" s="522"/>
      <c r="H139" s="81" t="s">
        <v>13</v>
      </c>
      <c r="I139" s="80"/>
      <c r="J139" s="79"/>
      <c r="K139" s="79"/>
      <c r="L139" s="64"/>
      <c r="M139" s="62">
        <v>10</v>
      </c>
      <c r="N139" s="79">
        <v>10</v>
      </c>
      <c r="O139" s="79"/>
      <c r="P139" s="63"/>
    </row>
    <row r="140" spans="1:31" ht="13.5" thickBot="1" x14ac:dyDescent="0.25">
      <c r="A140" s="487"/>
      <c r="B140" s="501"/>
      <c r="C140" s="501"/>
      <c r="D140" s="495"/>
      <c r="E140" s="491"/>
      <c r="F140" s="506"/>
      <c r="G140" s="523"/>
      <c r="H140" s="76" t="s">
        <v>14</v>
      </c>
      <c r="I140" s="77">
        <v>0</v>
      </c>
      <c r="J140" s="78">
        <v>0</v>
      </c>
      <c r="K140" s="78"/>
      <c r="L140" s="107">
        <v>0</v>
      </c>
      <c r="M140" s="106">
        <v>10</v>
      </c>
      <c r="N140" s="78">
        <v>10</v>
      </c>
      <c r="O140" s="78"/>
      <c r="P140" s="108">
        <v>0</v>
      </c>
    </row>
    <row r="141" spans="1:31" s="3" customFormat="1" ht="15.75" customHeight="1" thickBot="1" x14ac:dyDescent="0.25">
      <c r="A141" s="67" t="s">
        <v>9</v>
      </c>
      <c r="B141" s="68" t="s">
        <v>10</v>
      </c>
      <c r="C141" s="537" t="s">
        <v>15</v>
      </c>
      <c r="D141" s="538"/>
      <c r="E141" s="538"/>
      <c r="F141" s="538"/>
      <c r="G141" s="538"/>
      <c r="H141" s="539"/>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9</v>
      </c>
      <c r="B142" s="140" t="s">
        <v>10</v>
      </c>
      <c r="C142" s="533" t="s">
        <v>133</v>
      </c>
      <c r="D142" s="534"/>
      <c r="E142" s="534"/>
      <c r="F142" s="534"/>
      <c r="G142" s="534"/>
      <c r="H142" s="535"/>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C28:C29"/>
    <mergeCell ref="D28:D29"/>
    <mergeCell ref="C2:C4"/>
    <mergeCell ref="E2:E4"/>
    <mergeCell ref="C32:H32"/>
    <mergeCell ref="G30:G31"/>
    <mergeCell ref="H6:H24"/>
    <mergeCell ref="A5:P5"/>
    <mergeCell ref="B6:B26"/>
    <mergeCell ref="B28:B29"/>
    <mergeCell ref="G2:G4"/>
    <mergeCell ref="A2:A4"/>
    <mergeCell ref="M3:M4"/>
    <mergeCell ref="B2:B4"/>
    <mergeCell ref="P3:P4"/>
    <mergeCell ref="F2:F4"/>
    <mergeCell ref="I3:I4"/>
    <mergeCell ref="D2:D4"/>
    <mergeCell ref="I2:L2"/>
    <mergeCell ref="N3:O3"/>
    <mergeCell ref="H2:H4"/>
    <mergeCell ref="M2:P2"/>
    <mergeCell ref="L3:L4"/>
    <mergeCell ref="J3:K3"/>
    <mergeCell ref="E28:E29"/>
    <mergeCell ref="G28:G29"/>
    <mergeCell ref="D6:D24"/>
    <mergeCell ref="G38:G39"/>
    <mergeCell ref="A40:A41"/>
    <mergeCell ref="G40:G41"/>
    <mergeCell ref="C40:C41"/>
    <mergeCell ref="G34:G35"/>
    <mergeCell ref="D34:D35"/>
    <mergeCell ref="C36:H36"/>
    <mergeCell ref="E38:E39"/>
    <mergeCell ref="A37:P37"/>
    <mergeCell ref="C34:C35"/>
    <mergeCell ref="E30:E31"/>
    <mergeCell ref="E34:E35"/>
    <mergeCell ref="F34:F35"/>
    <mergeCell ref="A33:P33"/>
    <mergeCell ref="B34:B35"/>
    <mergeCell ref="C30:C31"/>
    <mergeCell ref="F30:F31"/>
    <mergeCell ref="D30:D31"/>
    <mergeCell ref="A34:A35"/>
    <mergeCell ref="C6:C26"/>
    <mergeCell ref="F28:F29"/>
    <mergeCell ref="A27:P27"/>
    <mergeCell ref="A28:A29"/>
    <mergeCell ref="G44:G45"/>
    <mergeCell ref="F46:F47"/>
    <mergeCell ref="G46:G47"/>
    <mergeCell ref="D46:D47"/>
    <mergeCell ref="G54:G55"/>
    <mergeCell ref="C52:C53"/>
    <mergeCell ref="C54:C55"/>
    <mergeCell ref="D48:D49"/>
    <mergeCell ref="G52:G53"/>
    <mergeCell ref="F52:F53"/>
    <mergeCell ref="F50:F51"/>
    <mergeCell ref="E54:E55"/>
    <mergeCell ref="C50:C51"/>
    <mergeCell ref="F54:F55"/>
    <mergeCell ref="C44:C45"/>
    <mergeCell ref="C46:C47"/>
    <mergeCell ref="A38:A39"/>
    <mergeCell ref="B38:B39"/>
    <mergeCell ref="A43:P43"/>
    <mergeCell ref="F40:F41"/>
    <mergeCell ref="D38:D39"/>
    <mergeCell ref="C38:C39"/>
    <mergeCell ref="B40:B41"/>
    <mergeCell ref="D40:D41"/>
    <mergeCell ref="F38:F39"/>
    <mergeCell ref="C42:H42"/>
    <mergeCell ref="E40:E41"/>
    <mergeCell ref="F44:F45"/>
    <mergeCell ref="E44:E45"/>
    <mergeCell ref="C56:C57"/>
    <mergeCell ref="D52:D53"/>
    <mergeCell ref="C48:C49"/>
    <mergeCell ref="D44:D45"/>
    <mergeCell ref="E46:E47"/>
    <mergeCell ref="F48:F49"/>
    <mergeCell ref="E48:E49"/>
    <mergeCell ref="D50:D51"/>
    <mergeCell ref="D54:D55"/>
    <mergeCell ref="G48:G49"/>
    <mergeCell ref="G50:G51"/>
    <mergeCell ref="E56:E57"/>
    <mergeCell ref="E52:E53"/>
    <mergeCell ref="E50:E51"/>
    <mergeCell ref="A44:A45"/>
    <mergeCell ref="B44:B45"/>
    <mergeCell ref="B56:B57"/>
    <mergeCell ref="C62:C63"/>
    <mergeCell ref="A58:A59"/>
    <mergeCell ref="A52:A53"/>
    <mergeCell ref="B52:B53"/>
    <mergeCell ref="A56:A57"/>
    <mergeCell ref="A54:A55"/>
    <mergeCell ref="B54:B55"/>
    <mergeCell ref="A62:A63"/>
    <mergeCell ref="B60:B61"/>
    <mergeCell ref="B58:B59"/>
    <mergeCell ref="B62:B63"/>
    <mergeCell ref="A60:A61"/>
    <mergeCell ref="A50:A51"/>
    <mergeCell ref="B50:B51"/>
    <mergeCell ref="A48:A49"/>
    <mergeCell ref="B46:B47"/>
    <mergeCell ref="B48:B49"/>
    <mergeCell ref="A46:A47"/>
    <mergeCell ref="C60:C61"/>
    <mergeCell ref="C58:C59"/>
    <mergeCell ref="B78:B79"/>
    <mergeCell ref="B80:B81"/>
    <mergeCell ref="C68:C69"/>
    <mergeCell ref="C66:C67"/>
    <mergeCell ref="G64:G65"/>
    <mergeCell ref="C64:C65"/>
    <mergeCell ref="D64:D65"/>
    <mergeCell ref="G66:G67"/>
    <mergeCell ref="G68:G69"/>
    <mergeCell ref="F68:F69"/>
    <mergeCell ref="F66:F67"/>
    <mergeCell ref="E66:E67"/>
    <mergeCell ref="D68:D69"/>
    <mergeCell ref="D66:D67"/>
    <mergeCell ref="F64:F65"/>
    <mergeCell ref="E64:E65"/>
    <mergeCell ref="E78:E79"/>
    <mergeCell ref="C72:C73"/>
    <mergeCell ref="C70:C71"/>
    <mergeCell ref="C80:C81"/>
    <mergeCell ref="B88:B89"/>
    <mergeCell ref="B84:B85"/>
    <mergeCell ref="B82:B83"/>
    <mergeCell ref="A88:A89"/>
    <mergeCell ref="A86:A87"/>
    <mergeCell ref="A84:A85"/>
    <mergeCell ref="A82:A83"/>
    <mergeCell ref="B86:B87"/>
    <mergeCell ref="B64:B65"/>
    <mergeCell ref="A72:A73"/>
    <mergeCell ref="A70:A71"/>
    <mergeCell ref="B68:B69"/>
    <mergeCell ref="A68:A69"/>
    <mergeCell ref="B66:B67"/>
    <mergeCell ref="A66:A67"/>
    <mergeCell ref="A64:A65"/>
    <mergeCell ref="B72:B73"/>
    <mergeCell ref="B70:B71"/>
    <mergeCell ref="A74:A75"/>
    <mergeCell ref="B76:B77"/>
    <mergeCell ref="B74:B75"/>
    <mergeCell ref="A80:A81"/>
    <mergeCell ref="A76:A77"/>
    <mergeCell ref="A78:A79"/>
    <mergeCell ref="A100:A101"/>
    <mergeCell ref="B100:B101"/>
    <mergeCell ref="A102:A103"/>
    <mergeCell ref="A104:A106"/>
    <mergeCell ref="A109:A110"/>
    <mergeCell ref="A107:A108"/>
    <mergeCell ref="B109:B110"/>
    <mergeCell ref="B102:B103"/>
    <mergeCell ref="A90:A91"/>
    <mergeCell ref="A92:A93"/>
    <mergeCell ref="A94:A95"/>
    <mergeCell ref="B98:B99"/>
    <mergeCell ref="B94:B95"/>
    <mergeCell ref="B96:B97"/>
    <mergeCell ref="A96:A97"/>
    <mergeCell ref="B90:B91"/>
    <mergeCell ref="A98:A99"/>
    <mergeCell ref="B92:B93"/>
    <mergeCell ref="B104:B106"/>
    <mergeCell ref="C142:H142"/>
    <mergeCell ref="D139:D140"/>
    <mergeCell ref="E139:E140"/>
    <mergeCell ref="F139:F140"/>
    <mergeCell ref="D137:D138"/>
    <mergeCell ref="F133:F134"/>
    <mergeCell ref="G135:G136"/>
    <mergeCell ref="G133:G134"/>
    <mergeCell ref="B107:B108"/>
    <mergeCell ref="C141:H141"/>
    <mergeCell ref="G137:G138"/>
    <mergeCell ref="E137:E138"/>
    <mergeCell ref="C137:C138"/>
    <mergeCell ref="C139:C140"/>
    <mergeCell ref="G139:G140"/>
    <mergeCell ref="F137:F138"/>
    <mergeCell ref="C109:C110"/>
    <mergeCell ref="D109:D110"/>
    <mergeCell ref="C107:C108"/>
    <mergeCell ref="D107:D108"/>
    <mergeCell ref="G125:G126"/>
    <mergeCell ref="G129:G130"/>
    <mergeCell ref="G131:G132"/>
    <mergeCell ref="F131:F132"/>
    <mergeCell ref="A139:A140"/>
    <mergeCell ref="D131:D132"/>
    <mergeCell ref="A111:A112"/>
    <mergeCell ref="B111:B112"/>
    <mergeCell ref="C111:C112"/>
    <mergeCell ref="B121:B122"/>
    <mergeCell ref="B119:B120"/>
    <mergeCell ref="B139:B140"/>
    <mergeCell ref="C129:C130"/>
    <mergeCell ref="A137:A138"/>
    <mergeCell ref="B137:B138"/>
    <mergeCell ref="A135:A136"/>
    <mergeCell ref="A133:A134"/>
    <mergeCell ref="B133:B134"/>
    <mergeCell ref="C133:C134"/>
    <mergeCell ref="C135:C136"/>
    <mergeCell ref="C131:C132"/>
    <mergeCell ref="B127:B128"/>
    <mergeCell ref="B135:B136"/>
    <mergeCell ref="B131:B132"/>
    <mergeCell ref="C127:C128"/>
    <mergeCell ref="A113:A114"/>
    <mergeCell ref="D111:D112"/>
    <mergeCell ref="B113:B114"/>
    <mergeCell ref="D113:D114"/>
    <mergeCell ref="D119:D120"/>
    <mergeCell ref="D115:D116"/>
    <mergeCell ref="D117:D118"/>
    <mergeCell ref="A125:A126"/>
    <mergeCell ref="B123:B124"/>
    <mergeCell ref="C113:C114"/>
    <mergeCell ref="A115:A116"/>
    <mergeCell ref="C123:C124"/>
    <mergeCell ref="C121:C122"/>
    <mergeCell ref="B115:B116"/>
    <mergeCell ref="B117:B118"/>
    <mergeCell ref="C119:C120"/>
    <mergeCell ref="C117:C118"/>
    <mergeCell ref="F129:F130"/>
    <mergeCell ref="D133:D134"/>
    <mergeCell ref="F135:F136"/>
    <mergeCell ref="E133:E134"/>
    <mergeCell ref="E135:E136"/>
    <mergeCell ref="D127:D128"/>
    <mergeCell ref="D129:D130"/>
    <mergeCell ref="F127:F128"/>
    <mergeCell ref="C104:C106"/>
    <mergeCell ref="F125:F126"/>
    <mergeCell ref="F123:F124"/>
    <mergeCell ref="F119:F120"/>
    <mergeCell ref="F121:F122"/>
    <mergeCell ref="F117:F118"/>
    <mergeCell ref="E111:E112"/>
    <mergeCell ref="F113:F114"/>
    <mergeCell ref="E115:E116"/>
    <mergeCell ref="F109:F110"/>
    <mergeCell ref="F115:F116"/>
    <mergeCell ref="F111:F112"/>
    <mergeCell ref="E109:E110"/>
    <mergeCell ref="E113:E114"/>
    <mergeCell ref="E117:E118"/>
    <mergeCell ref="C115:C116"/>
    <mergeCell ref="G127:G128"/>
    <mergeCell ref="G113:G114"/>
    <mergeCell ref="G115:G116"/>
    <mergeCell ref="G117:G118"/>
    <mergeCell ref="G109:G110"/>
    <mergeCell ref="G100:G101"/>
    <mergeCell ref="G111:G112"/>
    <mergeCell ref="G119:G120"/>
    <mergeCell ref="G121:G122"/>
    <mergeCell ref="G123:G124"/>
    <mergeCell ref="G107:G108"/>
    <mergeCell ref="G94:G95"/>
    <mergeCell ref="G102:G103"/>
    <mergeCell ref="G98:G99"/>
    <mergeCell ref="G92:G93"/>
    <mergeCell ref="G104:G106"/>
    <mergeCell ref="G96:G97"/>
    <mergeCell ref="F92:F93"/>
    <mergeCell ref="F98:F99"/>
    <mergeCell ref="F94:F95"/>
    <mergeCell ref="F100:F101"/>
    <mergeCell ref="G90:G91"/>
    <mergeCell ref="E62:E63"/>
    <mergeCell ref="E60:E61"/>
    <mergeCell ref="G56:G57"/>
    <mergeCell ref="F56:F57"/>
    <mergeCell ref="G58:G59"/>
    <mergeCell ref="G60:G61"/>
    <mergeCell ref="F62:F63"/>
    <mergeCell ref="F60:F61"/>
    <mergeCell ref="E88:E89"/>
    <mergeCell ref="E84:E85"/>
    <mergeCell ref="E86:E87"/>
    <mergeCell ref="E74:E75"/>
    <mergeCell ref="E80:E81"/>
    <mergeCell ref="E76:E77"/>
    <mergeCell ref="F88:F89"/>
    <mergeCell ref="G74:G75"/>
    <mergeCell ref="F76:F77"/>
    <mergeCell ref="G78:G79"/>
    <mergeCell ref="F82:F83"/>
    <mergeCell ref="F84:F85"/>
    <mergeCell ref="F74:F75"/>
    <mergeCell ref="F86:F87"/>
    <mergeCell ref="G76:G77"/>
    <mergeCell ref="G88:G89"/>
    <mergeCell ref="G84:G85"/>
    <mergeCell ref="G82:G83"/>
    <mergeCell ref="E82:E83"/>
    <mergeCell ref="G80:G81"/>
    <mergeCell ref="F80:F81"/>
    <mergeCell ref="G86:G87"/>
    <mergeCell ref="D60:D61"/>
    <mergeCell ref="D56:D57"/>
    <mergeCell ref="D62:D63"/>
    <mergeCell ref="F58:F59"/>
    <mergeCell ref="D82:D83"/>
    <mergeCell ref="F70:F71"/>
    <mergeCell ref="G72:G73"/>
    <mergeCell ref="D70:D71"/>
    <mergeCell ref="D72:D73"/>
    <mergeCell ref="E70:E71"/>
    <mergeCell ref="E72:E73"/>
    <mergeCell ref="F78:F79"/>
    <mergeCell ref="F72:F73"/>
    <mergeCell ref="E68:E69"/>
    <mergeCell ref="G70:G71"/>
    <mergeCell ref="G62:G63"/>
    <mergeCell ref="E58:E59"/>
    <mergeCell ref="C82:C83"/>
    <mergeCell ref="D74:D75"/>
    <mergeCell ref="D76:D77"/>
    <mergeCell ref="D78:D79"/>
    <mergeCell ref="C74:C75"/>
    <mergeCell ref="C76:C77"/>
    <mergeCell ref="C78:C79"/>
    <mergeCell ref="D80:D81"/>
    <mergeCell ref="C84:C85"/>
    <mergeCell ref="D84:D85"/>
    <mergeCell ref="C86:C87"/>
    <mergeCell ref="D94:D95"/>
    <mergeCell ref="C92:C93"/>
    <mergeCell ref="C94:C95"/>
    <mergeCell ref="D90:D91"/>
    <mergeCell ref="D88:D89"/>
    <mergeCell ref="D86:D87"/>
    <mergeCell ref="C88:C89"/>
    <mergeCell ref="C90:C91"/>
    <mergeCell ref="E90:E91"/>
    <mergeCell ref="F90:F91"/>
    <mergeCell ref="D92:D93"/>
    <mergeCell ref="E92:E93"/>
    <mergeCell ref="E94:E95"/>
    <mergeCell ref="E98:E99"/>
    <mergeCell ref="D96:D97"/>
    <mergeCell ref="F96:F97"/>
    <mergeCell ref="E96:E97"/>
    <mergeCell ref="E100:E101"/>
    <mergeCell ref="C96:C97"/>
    <mergeCell ref="E107:E108"/>
    <mergeCell ref="F102:F103"/>
    <mergeCell ref="E104:E106"/>
    <mergeCell ref="F104:F106"/>
    <mergeCell ref="E102:E103"/>
    <mergeCell ref="C100:C101"/>
    <mergeCell ref="D100:D101"/>
    <mergeCell ref="D104:D106"/>
    <mergeCell ref="C98:C99"/>
    <mergeCell ref="D98:D99"/>
    <mergeCell ref="D102:D103"/>
    <mergeCell ref="C102:C103"/>
    <mergeCell ref="F107:F108"/>
    <mergeCell ref="A131:A132"/>
    <mergeCell ref="A129:A130"/>
    <mergeCell ref="A117:A118"/>
    <mergeCell ref="A119:A120"/>
    <mergeCell ref="A127:A128"/>
    <mergeCell ref="A121:A122"/>
    <mergeCell ref="A123:A124"/>
    <mergeCell ref="E127:E128"/>
    <mergeCell ref="E119:E120"/>
    <mergeCell ref="E121:E122"/>
    <mergeCell ref="E123:E124"/>
    <mergeCell ref="E125:E126"/>
    <mergeCell ref="D123:D124"/>
    <mergeCell ref="D125:D126"/>
    <mergeCell ref="C125:C126"/>
    <mergeCell ref="B129:B130"/>
    <mergeCell ref="E131:E132"/>
    <mergeCell ref="E129:E130"/>
    <mergeCell ref="B125:B126"/>
    <mergeCell ref="D121:D122"/>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2023-03-02T09:07:10Z</cp:lastPrinted>
  <dcterms:created xsi:type="dcterms:W3CDTF">2004-05-19T10:48:48Z</dcterms:created>
  <dcterms:modified xsi:type="dcterms:W3CDTF">2024-04-19T11:12:03Z</dcterms:modified>
</cp:coreProperties>
</file>