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maksvytiene\Desktop\Seniuniju 2020 m. veiklos planu rengimas_2020_03\Seniuniju_2020_MVP_2020_03\"/>
    </mc:Choice>
  </mc:AlternateContent>
  <bookViews>
    <workbookView xWindow="-120" yWindow="-120" windowWidth="20730" windowHeight="11760"/>
  </bookViews>
  <sheets>
    <sheet name="2 priedas" sheetId="1" r:id="rId1"/>
    <sheet name="KMSA išlaikymas" sheetId="2" state="hidden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2" i="1" l="1"/>
  <c r="H38" i="1"/>
  <c r="H28" i="1"/>
  <c r="H21" i="1"/>
  <c r="H22" i="1" s="1"/>
  <c r="H14" i="1"/>
  <c r="P22" i="1" l="1"/>
  <c r="O22" i="1"/>
  <c r="N22" i="1"/>
  <c r="M22" i="1"/>
  <c r="L22" i="1"/>
  <c r="K22" i="1"/>
  <c r="J22" i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P42" i="2" s="1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M31" i="2"/>
  <c r="J31" i="2"/>
  <c r="I31" i="2"/>
  <c r="M30" i="2"/>
  <c r="I30" i="2"/>
  <c r="N29" i="2"/>
  <c r="M29" i="2"/>
  <c r="J29" i="2"/>
  <c r="I29" i="2"/>
  <c r="M28" i="2"/>
  <c r="I28" i="2"/>
  <c r="P46" i="1"/>
  <c r="O46" i="1"/>
  <c r="N46" i="1"/>
  <c r="M46" i="1"/>
  <c r="L46" i="1"/>
  <c r="K46" i="1"/>
  <c r="J46" i="1"/>
  <c r="I46" i="1"/>
  <c r="H46" i="1"/>
  <c r="P39" i="1"/>
  <c r="O39" i="1"/>
  <c r="N39" i="1"/>
  <c r="M39" i="1"/>
  <c r="L39" i="1"/>
  <c r="K39" i="1"/>
  <c r="J39" i="1"/>
  <c r="I39" i="1"/>
  <c r="H39" i="1"/>
  <c r="P32" i="1"/>
  <c r="P33" i="1" s="1"/>
  <c r="P34" i="1" s="1"/>
  <c r="O32" i="1"/>
  <c r="O33" i="1" s="1"/>
  <c r="O34" i="1" s="1"/>
  <c r="N32" i="1"/>
  <c r="N33" i="1" s="1"/>
  <c r="N34" i="1" s="1"/>
  <c r="M32" i="1"/>
  <c r="M33" i="1" s="1"/>
  <c r="M34" i="1" s="1"/>
  <c r="L32" i="1"/>
  <c r="L33" i="1" s="1"/>
  <c r="L34" i="1" s="1"/>
  <c r="K32" i="1"/>
  <c r="K33" i="1" s="1"/>
  <c r="K34" i="1" s="1"/>
  <c r="J32" i="1"/>
  <c r="J33" i="1" s="1"/>
  <c r="J34" i="1" s="1"/>
  <c r="I32" i="1"/>
  <c r="I33" i="1" s="1"/>
  <c r="I34" i="1" s="1"/>
  <c r="P23" i="1"/>
  <c r="P24" i="1" s="1"/>
  <c r="O23" i="1"/>
  <c r="O24" i="1" s="1"/>
  <c r="N23" i="1"/>
  <c r="N24" i="1" s="1"/>
  <c r="M23" i="1"/>
  <c r="M24" i="1" s="1"/>
  <c r="L23" i="1"/>
  <c r="L24" i="1" s="1"/>
  <c r="K23" i="1"/>
  <c r="K24" i="1" s="1"/>
  <c r="J23" i="1"/>
  <c r="J24" i="1" s="1"/>
  <c r="I23" i="1"/>
  <c r="I24" i="1" s="1"/>
  <c r="P15" i="1"/>
  <c r="P16" i="1" s="1"/>
  <c r="P17" i="1" s="1"/>
  <c r="O15" i="1"/>
  <c r="O16" i="1" s="1"/>
  <c r="O17" i="1" s="1"/>
  <c r="N15" i="1"/>
  <c r="N16" i="1" s="1"/>
  <c r="N17" i="1" s="1"/>
  <c r="M15" i="1"/>
  <c r="M16" i="1" s="1"/>
  <c r="M17" i="1" s="1"/>
  <c r="L15" i="1"/>
  <c r="L16" i="1" s="1"/>
  <c r="L17" i="1" s="1"/>
  <c r="K15" i="1"/>
  <c r="K16" i="1" s="1"/>
  <c r="K17" i="1" s="1"/>
  <c r="J15" i="1"/>
  <c r="J16" i="1" s="1"/>
  <c r="J17" i="1" s="1"/>
  <c r="I15" i="1"/>
  <c r="I16" i="1" s="1"/>
  <c r="I17" i="1" s="1"/>
  <c r="H15" i="1"/>
  <c r="H16" i="1" s="1"/>
  <c r="H17" i="1" s="1"/>
  <c r="N32" i="2" l="1"/>
  <c r="M32" i="2" s="1"/>
  <c r="N42" i="2"/>
  <c r="M42" i="2" s="1"/>
  <c r="L42" i="2"/>
  <c r="H23" i="1"/>
  <c r="H24" i="1" s="1"/>
  <c r="H32" i="1"/>
  <c r="H33" i="1" s="1"/>
  <c r="H34" i="1" s="1"/>
  <c r="H47" i="1"/>
  <c r="H48" i="1" s="1"/>
  <c r="L47" i="1"/>
  <c r="L48" i="1" s="1"/>
  <c r="L49" i="1" s="1"/>
  <c r="P47" i="1"/>
  <c r="P48" i="1" s="1"/>
  <c r="P49" i="1" s="1"/>
  <c r="I36" i="2"/>
  <c r="O142" i="2"/>
  <c r="I47" i="1"/>
  <c r="I48" i="1" s="1"/>
  <c r="I49" i="1" s="1"/>
  <c r="K47" i="1"/>
  <c r="K48" i="1" s="1"/>
  <c r="K49" i="1" s="1"/>
  <c r="M47" i="1"/>
  <c r="M48" i="1" s="1"/>
  <c r="M49" i="1" s="1"/>
  <c r="O47" i="1"/>
  <c r="O48" i="1" s="1"/>
  <c r="O49" i="1" s="1"/>
  <c r="J47" i="1"/>
  <c r="J48" i="1" s="1"/>
  <c r="J49" i="1" s="1"/>
  <c r="N47" i="1"/>
  <c r="N48" i="1" s="1"/>
  <c r="N49" i="1" s="1"/>
  <c r="J32" i="2"/>
  <c r="I32" i="2" s="1"/>
  <c r="N36" i="2"/>
  <c r="N142" i="2" s="1"/>
  <c r="I39" i="2"/>
  <c r="I41" i="2"/>
  <c r="P142" i="2"/>
  <c r="J42" i="2"/>
  <c r="I141" i="2"/>
  <c r="M141" i="2"/>
  <c r="M36" i="2" l="1"/>
  <c r="H49" i="1"/>
  <c r="J142" i="2"/>
  <c r="I142" i="2" s="1"/>
  <c r="I42" i="2"/>
  <c r="M142" i="2"/>
</calcChain>
</file>

<file path=xl/comments1.xml><?xml version="1.0" encoding="utf-8"?>
<comments xmlns="http://schemas.openxmlformats.org/spreadsheetml/2006/main">
  <authors>
    <author>User</author>
  </authors>
  <commentList>
    <comment ref="F28" authorId="0" shapeId="0">
      <text>
        <r>
          <rPr>
            <b/>
            <sz val="9"/>
            <color indexed="81"/>
            <rFont val="Tahoma"/>
            <family val="2"/>
            <charset val="186"/>
          </rPr>
          <t>User:</t>
        </r>
        <r>
          <rPr>
            <sz val="9"/>
            <color indexed="81"/>
            <rFont val="Tahoma"/>
            <family val="2"/>
            <charset val="186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<sst xmlns="http://schemas.openxmlformats.org/spreadsheetml/2006/main" count="613" uniqueCount="193">
  <si>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</si>
  <si>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</si>
  <si>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</si>
  <si>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</si>
  <si>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</si>
  <si>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</si>
  <si>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</si>
  <si>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</si>
  <si>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</si>
  <si>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</si>
  <si>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</si>
  <si>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Įvykdymo terminas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</si>
  <si>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</si>
  <si>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</si>
  <si>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</si>
  <si>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</si>
  <si>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</si>
  <si>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</si>
  <si>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</si>
  <si>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</si>
  <si>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</si>
  <si>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</si>
  <si>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</si>
  <si>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</si>
  <si>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</si>
  <si>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</si>
  <si>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</si>
  <si>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</si>
  <si>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</si>
  <si>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</si>
  <si>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</si>
  <si>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</si>
  <si>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</si>
  <si>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</si>
  <si>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</si>
  <si>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</si>
  <si>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02</t>
  </si>
  <si>
    <t>Žvirgždaičių seniūnija</t>
  </si>
  <si>
    <t>km.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</si>
  <si>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</si>
  <si>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</si>
  <si>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</si>
  <si>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</si>
  <si>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</si>
  <si>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</si>
  <si>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</si>
  <si>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</si>
  <si>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</si>
  <si>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</si>
  <si>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</si>
  <si>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</si>
  <si>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</si>
  <si>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</si>
  <si>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</si>
  <si>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</si>
  <si>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</si>
  <si>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</si>
  <si>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</si>
  <si>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</si>
  <si>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</si>
  <si>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vnt.</t>
  </si>
  <si>
    <t>SPN</t>
  </si>
  <si>
    <t>03</t>
  </si>
  <si>
    <t xml:space="preserve">Tikslas. Socialinių paslaugų aprėpties didinimas.       </t>
  </si>
  <si>
    <t>Dokumentų valdymo sk.</t>
  </si>
  <si>
    <t>Pašto paslaugų įsigijimas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</si>
  <si>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</si>
  <si>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</si>
  <si>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</si>
  <si>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</si>
  <si>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</si>
  <si>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vnt</t>
  </si>
  <si>
    <t>ha</t>
  </si>
  <si>
    <t>06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</si>
  <si>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</si>
  <si>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</si>
  <si>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</si>
  <si>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Seniūnijoje dirbančių darbuotojų skaičius</t>
  </si>
  <si>
    <t>Pažymos juridiniams faktams patvirtinti ir susirašinėjimo su kitomis institucijomis</t>
  </si>
  <si>
    <t>Išrašytų pažymų  skaičius</t>
  </si>
  <si>
    <t>Mokesčių sk.</t>
  </si>
  <si>
    <t>Laidojimo leidimai</t>
  </si>
  <si>
    <t>Gyvenamosios vietos deklaravimo funkcijos vykdymas</t>
  </si>
  <si>
    <t>Išduotų pažymų skaičius</t>
  </si>
  <si>
    <t>Leidimai saugotinų medžių ir krūmų kirtimo, persodinimo ar kitokio pašalinimo, genėjimo darbams</t>
  </si>
  <si>
    <t>Notariniai veiksmai, testamentai</t>
  </si>
  <si>
    <t>Notarinių veiksmų, testamentų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</si>
  <si>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</si>
  <si>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</si>
  <si>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</si>
  <si>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</si>
  <si>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</si>
  <si>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</si>
  <si>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</si>
  <si>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</si>
  <si>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</si>
  <si>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</si>
  <si>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</si>
  <si>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</si>
  <si>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</si>
  <si>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</si>
  <si>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</si>
  <si>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</si>
  <si>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</si>
  <si>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</si>
  <si>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</si>
  <si>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</si>
  <si>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</si>
  <si>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</si>
  <si>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</si>
  <si>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</si>
  <si>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</si>
  <si>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</si>
  <si>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</si>
  <si>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</si>
  <si>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</si>
  <si>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</si>
  <si>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</si>
  <si>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</si>
  <si>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</si>
  <si>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</si>
  <si>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</si>
  <si>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</si>
  <si>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</si>
  <si>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</si>
  <si>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</si>
  <si>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</si>
  <si>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</si>
  <si>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</si>
  <si>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</si>
  <si>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</si>
  <si>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</si>
  <si>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</si>
  <si>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</si>
  <si>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</si>
  <si>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</si>
  <si>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</si>
  <si>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</si>
  <si>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</si>
  <si>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</si>
  <si>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</si>
  <si>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</si>
  <si>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</si>
  <si>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</si>
  <si>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</si>
  <si>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</si>
  <si>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</si>
  <si>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</si>
  <si>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</si>
  <si>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</si>
  <si>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</si>
  <si>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</si>
  <si>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</si>
  <si>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</si>
  <si>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</si>
  <si>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</si>
  <si>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</si>
  <si>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</si>
  <si>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</si>
  <si>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</si>
  <si>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</si>
  <si>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</si>
  <si>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</si>
  <si>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</si>
  <si>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</si>
  <si>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</si>
  <si>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</si>
  <si>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</si>
  <si>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</si>
  <si>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</si>
  <si>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Uždavinys. Finansinės pagalbos rajono gyventojams teikimas ir didinimas.</t>
  </si>
  <si>
    <t xml:space="preserve">ŠAKIŲ RAJONO SAVIVALDYBĖS ADMINISTRACIJOS ŽVIRGŽDAIČIŲ SENIŪNIJOS
  2020 METŲ VEIKLOS PLANAS
</t>
  </si>
  <si>
    <t>Savivaldybės administracijos Žvirgždaičių seniūnijos 2020 metų veiklos planas</t>
  </si>
  <si>
    <t>Seniūnijoje prižiūrimų vietinės reikšmės kelių ir gatvių ilgis</t>
  </si>
  <si>
    <t>Seniūnijos gyventojų gaunančių pašalpas, skaičius</t>
  </si>
  <si>
    <t>Priemonė: Vietinės reikšmės kelių ir gatvių priežiūra</t>
  </si>
  <si>
    <t>Priemonė: Aplinkotvarkos darbų vykdymas seniūnijoje</t>
  </si>
  <si>
    <t>Veikla: Socialinių paslaugų administravimas seniūnijoje</t>
  </si>
  <si>
    <t>Veikla: Seniūnijos kelių greideriavimas, žvyravimas, sniego valymas</t>
  </si>
  <si>
    <t xml:space="preserve">Veikla: Vykdyti bendrojo naudojimo teritorijų prižiūra: kapinių, želdinių, gatvių, pakelių, šaligatvių valymą ir priežiūrą, gatvių ir kitų viešų vietų apšvietimą, viešųjų tualetų priežiūros paslaugų teikimą </t>
  </si>
  <si>
    <t>Prižiūrimų viešojo naudojimo teritorijų plotas ha</t>
  </si>
  <si>
    <t>Prižiūrimų seniūnijoje gatvės šviestuvų skaičius</t>
  </si>
  <si>
    <t>t.</t>
  </si>
  <si>
    <t>Surinktų ir išvežtų atliekų kiekis, tonomis</t>
  </si>
  <si>
    <t>Uždavinys: Vykdyti administracinės naštos mažinimą</t>
  </si>
  <si>
    <t>Priemonė: Savivaldybės veiklos pagrindinių funkcijų vykdymas</t>
  </si>
  <si>
    <t>Veikla: Priemonės bei kitos paslaugos skirtos seniūnijos išlaikymui</t>
  </si>
  <si>
    <t>Priemonės: Administracinės naštos mažinimo priemonės</t>
  </si>
  <si>
    <t>Priemonė: Teikti socialinias paslaugas seniūnijos gyventojams</t>
  </si>
  <si>
    <r>
      <t>PATVIRTINTA           
Šakių rajono savivaldybės
administracijos direktoriaus
2020 m.</t>
    </r>
    <r>
      <rPr>
        <sz val="11"/>
        <color rgb="FFFF0000"/>
        <rFont val="Times New Roman"/>
        <family val="1"/>
        <charset val="186"/>
      </rPr>
      <t xml:space="preserve">      </t>
    </r>
    <r>
      <rPr>
        <sz val="11"/>
        <rFont val="Times New Roman"/>
        <family val="1"/>
        <charset val="186"/>
      </rPr>
      <t xml:space="preserve">                    d. įsakymu Nr. AT-
</t>
    </r>
  </si>
  <si>
    <t>2020 m. I- IV ket.</t>
  </si>
  <si>
    <t>Tvarkomų veikančių  ir neveikiančių kapinių plotas ha</t>
  </si>
  <si>
    <t>Lėšos biudžetiniams 2020-iesiems metams, tūkst.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</si>
</sst>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#,##0.0;[Red]#,##0.0"/>
  </numFmts>
  <fonts count="23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sz val="11"/>
      <color rgb="FFFF0000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</fills>
  <borders count="1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328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0" fontId="8" fillId="0" borderId="21" xfId="0" applyFont="1" applyBorder="1" applyAlignment="1">
      <alignment vertical="top"/>
    </xf>
    <xf numFmtId="49" fontId="8" fillId="0" borderId="1" xfId="0" applyNumberFormat="1" applyFont="1" applyBorder="1" applyAlignment="1">
      <alignment vertical="top"/>
    </xf>
    <xf numFmtId="49" fontId="8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vertical="top"/>
    </xf>
    <xf numFmtId="49" fontId="8" fillId="4" borderId="21" xfId="0" applyNumberFormat="1" applyFont="1" applyFill="1" applyBorder="1" applyAlignment="1">
      <alignment horizontal="center" vertical="top"/>
    </xf>
    <xf numFmtId="49" fontId="7" fillId="3" borderId="31" xfId="0" applyNumberFormat="1" applyFont="1" applyFill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/>
    </xf>
    <xf numFmtId="0" fontId="8" fillId="0" borderId="22" xfId="0" applyFont="1" applyBorder="1" applyAlignment="1">
      <alignment vertical="top" wrapText="1"/>
    </xf>
    <xf numFmtId="49" fontId="8" fillId="0" borderId="34" xfId="0" applyNumberFormat="1" applyFont="1" applyBorder="1" applyAlignment="1">
      <alignment horizontal="center" vertical="top"/>
    </xf>
    <xf numFmtId="0" fontId="8" fillId="0" borderId="25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164" fontId="10" fillId="0" borderId="35" xfId="0" applyNumberFormat="1" applyFont="1" applyBorder="1" applyAlignment="1">
      <alignment horizontal="center" vertical="top"/>
    </xf>
    <xf numFmtId="164" fontId="10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10" fillId="0" borderId="38" xfId="0" applyNumberFormat="1" applyFont="1" applyBorder="1" applyAlignment="1">
      <alignment horizontal="center" vertical="top"/>
    </xf>
    <xf numFmtId="164" fontId="10" fillId="6" borderId="36" xfId="0" applyNumberFormat="1" applyFont="1" applyFill="1" applyBorder="1" applyAlignment="1">
      <alignment horizontal="center" vertical="top"/>
    </xf>
    <xf numFmtId="164" fontId="10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7" fillId="3" borderId="40" xfId="0" applyNumberFormat="1" applyFont="1" applyFill="1" applyBorder="1" applyAlignment="1">
      <alignment horizontal="center" vertical="top"/>
    </xf>
    <xf numFmtId="49" fontId="10" fillId="0" borderId="18" xfId="0" applyNumberFormat="1" applyFont="1" applyBorder="1" applyAlignment="1">
      <alignment horizontal="center" vertical="top"/>
    </xf>
    <xf numFmtId="4" fontId="8" fillId="0" borderId="21" xfId="0" applyNumberFormat="1" applyFont="1" applyBorder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49" fontId="8" fillId="0" borderId="42" xfId="0" applyNumberFormat="1" applyFont="1" applyBorder="1" applyAlignment="1">
      <alignment horizontal="center" vertical="top"/>
    </xf>
    <xf numFmtId="2" fontId="8" fillId="7" borderId="21" xfId="0" applyNumberFormat="1" applyFont="1" applyFill="1" applyBorder="1" applyAlignment="1">
      <alignment horizontal="center" vertical="top"/>
    </xf>
    <xf numFmtId="164" fontId="10" fillId="0" borderId="43" xfId="0" applyNumberFormat="1" applyFont="1" applyBorder="1" applyAlignment="1">
      <alignment horizontal="center" vertical="top"/>
    </xf>
    <xf numFmtId="164" fontId="10" fillId="0" borderId="21" xfId="0" applyNumberFormat="1" applyFont="1" applyBorder="1" applyAlignment="1">
      <alignment horizontal="center" vertical="top"/>
    </xf>
    <xf numFmtId="164" fontId="10" fillId="0" borderId="22" xfId="0" applyNumberFormat="1" applyFont="1" applyBorder="1" applyAlignment="1">
      <alignment horizontal="center" vertical="top"/>
    </xf>
    <xf numFmtId="164" fontId="10" fillId="6" borderId="44" xfId="0" applyNumberFormat="1" applyFont="1" applyFill="1" applyBorder="1" applyAlignment="1">
      <alignment horizontal="center" vertical="top"/>
    </xf>
    <xf numFmtId="165" fontId="8" fillId="4" borderId="21" xfId="0" applyNumberFormat="1" applyFont="1" applyFill="1" applyBorder="1" applyAlignment="1">
      <alignment horizontal="center" vertical="top"/>
    </xf>
    <xf numFmtId="164" fontId="10" fillId="0" borderId="45" xfId="0" applyNumberFormat="1" applyFont="1" applyBorder="1" applyAlignment="1">
      <alignment horizontal="center" vertical="top"/>
    </xf>
    <xf numFmtId="165" fontId="8" fillId="3" borderId="21" xfId="0" applyNumberFormat="1" applyFont="1" applyFill="1" applyBorder="1" applyAlignment="1">
      <alignment horizontal="center" vertical="center" shrinkToFit="1"/>
    </xf>
    <xf numFmtId="49" fontId="12" fillId="3" borderId="46" xfId="0" applyNumberFormat="1" applyFont="1" applyFill="1" applyBorder="1" applyAlignment="1">
      <alignment vertical="top"/>
    </xf>
    <xf numFmtId="49" fontId="13" fillId="0" borderId="48" xfId="0" applyNumberFormat="1" applyFont="1" applyBorder="1" applyAlignment="1">
      <alignment horizontal="center" vertical="top"/>
    </xf>
    <xf numFmtId="164" fontId="10" fillId="0" borderId="49" xfId="0" applyNumberFormat="1" applyFont="1" applyBorder="1" applyAlignment="1">
      <alignment horizontal="center" vertical="top"/>
    </xf>
    <xf numFmtId="164" fontId="10" fillId="0" borderId="50" xfId="0" applyNumberFormat="1" applyFont="1" applyBorder="1" applyAlignment="1">
      <alignment horizontal="center" vertical="top"/>
    </xf>
    <xf numFmtId="164" fontId="10" fillId="0" borderId="51" xfId="0" applyNumberFormat="1" applyFont="1" applyBorder="1" applyAlignment="1">
      <alignment horizontal="center" vertical="top"/>
    </xf>
    <xf numFmtId="164" fontId="10" fillId="6" borderId="50" xfId="0" applyNumberFormat="1" applyFont="1" applyFill="1" applyBorder="1" applyAlignment="1">
      <alignment horizontal="center" vertical="top"/>
    </xf>
    <xf numFmtId="164" fontId="10" fillId="0" borderId="52" xfId="0" applyNumberFormat="1" applyFont="1" applyBorder="1" applyAlignment="1">
      <alignment horizontal="center" vertical="top"/>
    </xf>
    <xf numFmtId="0" fontId="14" fillId="0" borderId="16" xfId="0" applyFont="1" applyBorder="1" applyAlignment="1">
      <alignment vertical="top" wrapText="1"/>
    </xf>
    <xf numFmtId="49" fontId="13" fillId="0" borderId="8" xfId="0" applyNumberFormat="1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 vertical="top"/>
    </xf>
    <xf numFmtId="164" fontId="10" fillId="0" borderId="3" xfId="0" applyNumberFormat="1" applyFont="1" applyBorder="1" applyAlignment="1">
      <alignment horizontal="center" vertical="top"/>
    </xf>
    <xf numFmtId="164" fontId="10" fillId="0" borderId="6" xfId="0" applyNumberFormat="1" applyFont="1" applyBorder="1" applyAlignment="1">
      <alignment horizontal="center" vertical="top"/>
    </xf>
    <xf numFmtId="164" fontId="10" fillId="0" borderId="53" xfId="0" applyNumberFormat="1" applyFont="1" applyBorder="1" applyAlignment="1">
      <alignment horizontal="center" vertical="top"/>
    </xf>
    <xf numFmtId="49" fontId="7" fillId="3" borderId="54" xfId="0" applyNumberFormat="1" applyFont="1" applyFill="1" applyBorder="1" applyAlignment="1">
      <alignment vertical="top"/>
    </xf>
    <xf numFmtId="0" fontId="14" fillId="0" borderId="57" xfId="0" applyFont="1" applyBorder="1" applyAlignment="1">
      <alignment vertical="top" wrapText="1"/>
    </xf>
    <xf numFmtId="0" fontId="14" fillId="0" borderId="58" xfId="0" applyFont="1" applyBorder="1" applyAlignment="1">
      <alignment horizontal="center" vertical="top" wrapText="1"/>
    </xf>
    <xf numFmtId="0" fontId="14" fillId="0" borderId="59" xfId="0" applyFont="1" applyBorder="1" applyAlignment="1">
      <alignment horizontal="center" vertical="top"/>
    </xf>
    <xf numFmtId="0" fontId="15" fillId="0" borderId="58" xfId="0" applyFont="1" applyBorder="1" applyAlignment="1">
      <alignment horizontal="center" vertical="top"/>
    </xf>
    <xf numFmtId="0" fontId="7" fillId="7" borderId="60" xfId="0" applyFont="1" applyFill="1" applyBorder="1" applyAlignment="1">
      <alignment horizontal="right" vertical="top" wrapText="1"/>
    </xf>
    <xf numFmtId="164" fontId="7" fillId="7" borderId="61" xfId="0" applyNumberFormat="1" applyFont="1" applyFill="1" applyBorder="1" applyAlignment="1">
      <alignment horizontal="center" vertical="top"/>
    </xf>
    <xf numFmtId="164" fontId="7" fillId="7" borderId="62" xfId="0" applyNumberFormat="1" applyFont="1" applyFill="1" applyBorder="1" applyAlignment="1">
      <alignment horizontal="center" vertical="top"/>
    </xf>
    <xf numFmtId="164" fontId="7" fillId="7" borderId="60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8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vertical="top" wrapText="1"/>
    </xf>
    <xf numFmtId="0" fontId="10" fillId="0" borderId="65" xfId="0" applyFont="1" applyBorder="1" applyAlignment="1">
      <alignment horizontal="center" vertical="top"/>
    </xf>
    <xf numFmtId="164" fontId="10" fillId="0" borderId="26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4" fontId="10" fillId="0" borderId="19" xfId="0" applyNumberFormat="1" applyFont="1" applyBorder="1" applyAlignment="1">
      <alignment horizontal="center" vertical="top"/>
    </xf>
    <xf numFmtId="164" fontId="10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8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165" fontId="8" fillId="7" borderId="66" xfId="0" applyNumberFormat="1" applyFont="1" applyFill="1" applyBorder="1" applyAlignment="1">
      <alignment horizontal="center" vertical="top" wrapText="1"/>
    </xf>
    <xf numFmtId="2" fontId="8" fillId="7" borderId="66" xfId="0" applyNumberFormat="1" applyFont="1" applyFill="1" applyBorder="1" applyAlignment="1">
      <alignment horizontal="center" vertical="top" wrapText="1"/>
    </xf>
    <xf numFmtId="0" fontId="7" fillId="7" borderId="69" xfId="0" applyFont="1" applyFill="1" applyBorder="1" applyAlignment="1">
      <alignment horizontal="right" vertical="top" wrapText="1"/>
    </xf>
    <xf numFmtId="164" fontId="7" fillId="7" borderId="54" xfId="0" applyNumberFormat="1" applyFont="1" applyFill="1" applyBorder="1" applyAlignment="1">
      <alignment horizontal="center" vertical="top"/>
    </xf>
    <xf numFmtId="164" fontId="7" fillId="7" borderId="70" xfId="0" applyNumberFormat="1" applyFont="1" applyFill="1" applyBorder="1" applyAlignment="1">
      <alignment horizontal="center" vertical="top"/>
    </xf>
    <xf numFmtId="164" fontId="7" fillId="7" borderId="71" xfId="0" applyNumberFormat="1" applyFont="1" applyFill="1" applyBorder="1" applyAlignment="1">
      <alignment horizontal="center" vertical="top"/>
    </xf>
    <xf numFmtId="164" fontId="7" fillId="7" borderId="72" xfId="0" applyNumberFormat="1" applyFont="1" applyFill="1" applyBorder="1" applyAlignment="1">
      <alignment horizontal="center" vertical="top"/>
    </xf>
    <xf numFmtId="49" fontId="7" fillId="4" borderId="73" xfId="0" applyNumberFormat="1" applyFont="1" applyFill="1" applyBorder="1" applyAlignment="1">
      <alignment horizontal="center" vertical="top"/>
    </xf>
    <xf numFmtId="0" fontId="10" fillId="0" borderId="65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7" fillId="3" borderId="54" xfId="0" applyNumberFormat="1" applyFont="1" applyFill="1" applyBorder="1" applyAlignment="1">
      <alignment horizontal="center" vertical="top"/>
    </xf>
    <xf numFmtId="49" fontId="7" fillId="4" borderId="71" xfId="0" applyNumberFormat="1" applyFont="1" applyFill="1" applyBorder="1" applyAlignment="1">
      <alignment horizontal="center" vertical="top"/>
    </xf>
    <xf numFmtId="0" fontId="7" fillId="7" borderId="74" xfId="0" applyFont="1" applyFill="1" applyBorder="1" applyAlignment="1">
      <alignment horizontal="right" vertical="top" wrapText="1"/>
    </xf>
    <xf numFmtId="164" fontId="7" fillId="7" borderId="49" xfId="0" applyNumberFormat="1" applyFont="1" applyFill="1" applyBorder="1" applyAlignment="1">
      <alignment horizontal="center" vertical="top"/>
    </xf>
    <xf numFmtId="164" fontId="7" fillId="7" borderId="50" xfId="0" applyNumberFormat="1" applyFont="1" applyFill="1" applyBorder="1" applyAlignment="1">
      <alignment horizontal="center" vertical="top"/>
    </xf>
    <xf numFmtId="164" fontId="10" fillId="7" borderId="75" xfId="0" applyNumberFormat="1" applyFont="1" applyFill="1" applyBorder="1" applyAlignment="1">
      <alignment horizontal="center" vertical="top"/>
    </xf>
    <xf numFmtId="164" fontId="10" fillId="7" borderId="52" xfId="0" applyNumberFormat="1" applyFont="1" applyFill="1" applyBorder="1" applyAlignment="1">
      <alignment horizontal="center" vertical="top"/>
    </xf>
    <xf numFmtId="49" fontId="8" fillId="3" borderId="61" xfId="0" applyNumberFormat="1" applyFont="1" applyFill="1" applyBorder="1" applyAlignment="1">
      <alignment horizontal="center" vertical="top"/>
    </xf>
    <xf numFmtId="49" fontId="8" fillId="4" borderId="76" xfId="0" applyNumberFormat="1" applyFont="1" applyFill="1" applyBorder="1" applyAlignment="1">
      <alignment horizontal="center" vertical="top"/>
    </xf>
    <xf numFmtId="164" fontId="8" fillId="4" borderId="61" xfId="0" applyNumberFormat="1" applyFont="1" applyFill="1" applyBorder="1" applyAlignment="1">
      <alignment horizontal="center" vertical="top"/>
    </xf>
    <xf numFmtId="164" fontId="8" fillId="4" borderId="76" xfId="0" applyNumberFormat="1" applyFont="1" applyFill="1" applyBorder="1" applyAlignment="1">
      <alignment horizontal="center" vertical="top"/>
    </xf>
    <xf numFmtId="164" fontId="8" fillId="4" borderId="79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164" fontId="10" fillId="0" borderId="2" xfId="0" applyNumberFormat="1" applyFont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 wrapText="1"/>
    </xf>
    <xf numFmtId="164" fontId="10" fillId="0" borderId="53" xfId="0" applyNumberFormat="1" applyFont="1" applyBorder="1" applyAlignment="1">
      <alignment horizontal="center" vertical="top" wrapText="1"/>
    </xf>
    <xf numFmtId="0" fontId="9" fillId="7" borderId="74" xfId="0" applyFont="1" applyFill="1" applyBorder="1" applyAlignment="1">
      <alignment horizontal="center" vertical="top"/>
    </xf>
    <xf numFmtId="164" fontId="7" fillId="7" borderId="75" xfId="0" applyNumberFormat="1" applyFont="1" applyFill="1" applyBorder="1" applyAlignment="1">
      <alignment horizontal="center" vertical="top"/>
    </xf>
    <xf numFmtId="164" fontId="7" fillId="7" borderId="52" xfId="0" applyNumberFormat="1" applyFont="1" applyFill="1" applyBorder="1" applyAlignment="1">
      <alignment horizontal="center" vertical="top"/>
    </xf>
    <xf numFmtId="0" fontId="12" fillId="0" borderId="25" xfId="0" applyFont="1" applyBorder="1" applyAlignment="1">
      <alignment vertical="top" wrapText="1"/>
    </xf>
    <xf numFmtId="49" fontId="8" fillId="0" borderId="16" xfId="0" applyNumberFormat="1" applyFont="1" applyBorder="1" applyAlignment="1">
      <alignment horizontal="center" vertical="top"/>
    </xf>
    <xf numFmtId="49" fontId="8" fillId="0" borderId="10" xfId="0" applyNumberFormat="1" applyFont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49" fontId="8" fillId="2" borderId="21" xfId="0" applyNumberFormat="1" applyFont="1" applyFill="1" applyBorder="1" applyAlignment="1">
      <alignment vertical="top"/>
    </xf>
    <xf numFmtId="165" fontId="8" fillId="2" borderId="21" xfId="0" applyNumberFormat="1" applyFont="1" applyFill="1" applyBorder="1" applyAlignment="1">
      <alignment horizontal="center" vertical="top"/>
    </xf>
    <xf numFmtId="0" fontId="10" fillId="0" borderId="83" xfId="0" applyFont="1" applyBorder="1" applyAlignment="1">
      <alignment horizontal="center" vertical="top"/>
    </xf>
    <xf numFmtId="164" fontId="10" fillId="0" borderId="84" xfId="0" applyNumberFormat="1" applyFont="1" applyBorder="1" applyAlignment="1">
      <alignment horizontal="center" vertical="center"/>
    </xf>
    <xf numFmtId="164" fontId="10" fillId="0" borderId="36" xfId="0" applyNumberFormat="1" applyFont="1" applyBorder="1" applyAlignment="1">
      <alignment horizontal="center" vertical="center"/>
    </xf>
    <xf numFmtId="164" fontId="10" fillId="0" borderId="38" xfId="0" applyNumberFormat="1" applyFont="1" applyBorder="1" applyAlignment="1">
      <alignment horizontal="center" vertical="center"/>
    </xf>
    <xf numFmtId="166" fontId="10" fillId="0" borderId="35" xfId="0" applyNumberFormat="1" applyFont="1" applyBorder="1" applyAlignment="1">
      <alignment horizontal="center" vertical="center"/>
    </xf>
    <xf numFmtId="164" fontId="10" fillId="0" borderId="39" xfId="0" applyNumberFormat="1" applyFont="1" applyBorder="1" applyAlignment="1">
      <alignment horizontal="center" vertical="center"/>
    </xf>
    <xf numFmtId="0" fontId="9" fillId="7" borderId="85" xfId="0" applyFont="1" applyFill="1" applyBorder="1" applyAlignment="1">
      <alignment horizontal="center" vertical="top"/>
    </xf>
    <xf numFmtId="164" fontId="7" fillId="7" borderId="86" xfId="0" applyNumberFormat="1" applyFont="1" applyFill="1" applyBorder="1" applyAlignment="1">
      <alignment horizontal="center" vertical="center"/>
    </xf>
    <xf numFmtId="164" fontId="7" fillId="7" borderId="50" xfId="0" applyNumberFormat="1" applyFont="1" applyFill="1" applyBorder="1" applyAlignment="1">
      <alignment horizontal="center" vertical="center"/>
    </xf>
    <xf numFmtId="164" fontId="7" fillId="7" borderId="75" xfId="0" applyNumberFormat="1" applyFont="1" applyFill="1" applyBorder="1" applyAlignment="1">
      <alignment horizontal="center" vertical="center"/>
    </xf>
    <xf numFmtId="164" fontId="7" fillId="7" borderId="49" xfId="0" applyNumberFormat="1" applyFont="1" applyFill="1" applyBorder="1" applyAlignment="1">
      <alignment horizontal="center" vertical="center"/>
    </xf>
    <xf numFmtId="164" fontId="7" fillId="7" borderId="52" xfId="0" applyNumberFormat="1" applyFont="1" applyFill="1" applyBorder="1" applyAlignment="1">
      <alignment horizontal="center" vertical="center"/>
    </xf>
    <xf numFmtId="0" fontId="10" fillId="0" borderId="88" xfId="0" applyFont="1" applyBorder="1" applyAlignment="1">
      <alignment horizontal="center" vertical="top" wrapText="1"/>
    </xf>
    <xf numFmtId="164" fontId="10" fillId="0" borderId="89" xfId="0" applyNumberFormat="1" applyFont="1" applyBorder="1" applyAlignment="1">
      <alignment horizontal="center" vertical="top" wrapText="1"/>
    </xf>
    <xf numFmtId="164" fontId="7" fillId="7" borderId="86" xfId="0" applyNumberFormat="1" applyFont="1" applyFill="1" applyBorder="1" applyAlignment="1">
      <alignment horizontal="center" vertical="top"/>
    </xf>
    <xf numFmtId="0" fontId="7" fillId="0" borderId="88" xfId="0" applyFont="1" applyBorder="1" applyAlignment="1">
      <alignment horizontal="center" vertical="top" wrapText="1"/>
    </xf>
    <xf numFmtId="0" fontId="2" fillId="2" borderId="92" xfId="0" applyFont="1" applyFill="1" applyBorder="1" applyAlignment="1">
      <alignment horizontal="left" vertical="top" wrapText="1"/>
    </xf>
    <xf numFmtId="0" fontId="9" fillId="6" borderId="93" xfId="0" applyFont="1" applyFill="1" applyBorder="1" applyAlignment="1">
      <alignment horizontal="center" vertical="top"/>
    </xf>
    <xf numFmtId="164" fontId="10" fillId="6" borderId="94" xfId="0" applyNumberFormat="1" applyFont="1" applyFill="1" applyBorder="1" applyAlignment="1">
      <alignment horizontal="center" vertical="top"/>
    </xf>
    <xf numFmtId="164" fontId="10" fillId="6" borderId="95" xfId="0" applyNumberFormat="1" applyFont="1" applyFill="1" applyBorder="1" applyAlignment="1">
      <alignment horizontal="center" vertical="top"/>
    </xf>
    <xf numFmtId="164" fontId="7" fillId="6" borderId="95" xfId="0" applyNumberFormat="1" applyFont="1" applyFill="1" applyBorder="1" applyAlignment="1">
      <alignment horizontal="center" vertical="top"/>
    </xf>
    <xf numFmtId="164" fontId="10" fillId="6" borderId="96" xfId="0" applyNumberFormat="1" applyFont="1" applyFill="1" applyBorder="1" applyAlignment="1">
      <alignment horizontal="center" vertical="top"/>
    </xf>
    <xf numFmtId="164" fontId="10" fillId="6" borderId="40" xfId="0" applyNumberFormat="1" applyFont="1" applyFill="1" applyBorder="1" applyAlignment="1">
      <alignment horizontal="center" vertical="top"/>
    </xf>
    <xf numFmtId="164" fontId="7" fillId="6" borderId="97" xfId="0" applyNumberFormat="1" applyFont="1" applyFill="1" applyBorder="1" applyAlignment="1">
      <alignment horizontal="center" vertical="top"/>
    </xf>
    <xf numFmtId="0" fontId="14" fillId="2" borderId="92" xfId="0" applyFont="1" applyFill="1" applyBorder="1" applyAlignment="1">
      <alignment horizontal="left" vertical="top" wrapText="1"/>
    </xf>
    <xf numFmtId="0" fontId="9" fillId="7" borderId="100" xfId="0" applyFont="1" applyFill="1" applyBorder="1" applyAlignment="1">
      <alignment horizontal="center" vertical="top"/>
    </xf>
    <xf numFmtId="164" fontId="7" fillId="7" borderId="101" xfId="0" applyNumberFormat="1" applyFont="1" applyFill="1" applyBorder="1" applyAlignment="1">
      <alignment horizontal="center" vertical="top"/>
    </xf>
    <xf numFmtId="164" fontId="7" fillId="7" borderId="37" xfId="0" applyNumberFormat="1" applyFont="1" applyFill="1" applyBorder="1" applyAlignment="1">
      <alignment horizontal="center" vertical="top"/>
    </xf>
    <xf numFmtId="164" fontId="7" fillId="7" borderId="102" xfId="0" applyNumberFormat="1" applyFont="1" applyFill="1" applyBorder="1" applyAlignment="1">
      <alignment horizontal="center" vertical="top"/>
    </xf>
    <xf numFmtId="164" fontId="7" fillId="7" borderId="103" xfId="0" applyNumberFormat="1" applyFont="1" applyFill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center"/>
    </xf>
    <xf numFmtId="0" fontId="10" fillId="0" borderId="104" xfId="0" applyFont="1" applyBorder="1" applyAlignment="1">
      <alignment horizontal="center" vertical="top" wrapText="1"/>
    </xf>
    <xf numFmtId="164" fontId="10" fillId="0" borderId="105" xfId="0" applyNumberFormat="1" applyFont="1" applyBorder="1" applyAlignment="1">
      <alignment horizontal="center" vertical="top" wrapText="1"/>
    </xf>
    <xf numFmtId="164" fontId="10" fillId="0" borderId="10" xfId="0" applyNumberFormat="1" applyFont="1" applyBorder="1" applyAlignment="1">
      <alignment horizontal="center" vertical="top" wrapText="1"/>
    </xf>
    <xf numFmtId="164" fontId="10" fillId="0" borderId="16" xfId="0" applyNumberFormat="1" applyFont="1" applyBorder="1" applyAlignment="1">
      <alignment horizontal="center" vertical="top" wrapText="1"/>
    </xf>
    <xf numFmtId="164" fontId="10" fillId="0" borderId="14" xfId="0" applyNumberFormat="1" applyFont="1" applyBorder="1" applyAlignment="1">
      <alignment horizontal="center" vertical="top" wrapText="1"/>
    </xf>
    <xf numFmtId="164" fontId="10" fillId="0" borderId="27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106" xfId="0" applyFont="1" applyBorder="1" applyAlignment="1">
      <alignment horizontal="center" vertical="top"/>
    </xf>
    <xf numFmtId="164" fontId="10" fillId="0" borderId="105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0" borderId="27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top" wrapText="1"/>
    </xf>
    <xf numFmtId="164" fontId="7" fillId="0" borderId="10" xfId="0" applyNumberFormat="1" applyFont="1" applyBorder="1" applyAlignment="1">
      <alignment horizontal="center" vertical="top" wrapText="1"/>
    </xf>
    <xf numFmtId="0" fontId="8" fillId="6" borderId="92" xfId="0" applyFont="1" applyFill="1" applyBorder="1" applyAlignment="1">
      <alignment horizontal="left" vertical="top" wrapText="1"/>
    </xf>
    <xf numFmtId="0" fontId="1" fillId="6" borderId="107" xfId="0" applyFont="1" applyFill="1" applyBorder="1" applyAlignment="1">
      <alignment horizontal="center" vertical="top"/>
    </xf>
    <xf numFmtId="0" fontId="9" fillId="6" borderId="108" xfId="0" applyFont="1" applyFill="1" applyBorder="1" applyAlignment="1">
      <alignment vertical="top"/>
    </xf>
    <xf numFmtId="0" fontId="9" fillId="6" borderId="44" xfId="0" applyFont="1" applyFill="1" applyBorder="1" applyAlignment="1">
      <alignment vertical="top"/>
    </xf>
    <xf numFmtId="0" fontId="9" fillId="6" borderId="109" xfId="0" applyFont="1" applyFill="1" applyBorder="1" applyAlignment="1">
      <alignment vertical="top"/>
    </xf>
    <xf numFmtId="164" fontId="10" fillId="0" borderId="35" xfId="0" applyNumberFormat="1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 wrapText="1"/>
    </xf>
    <xf numFmtId="0" fontId="9" fillId="6" borderId="36" xfId="0" applyFont="1" applyFill="1" applyBorder="1" applyAlignment="1">
      <alignment vertical="top"/>
    </xf>
    <xf numFmtId="0" fontId="9" fillId="6" borderId="39" xfId="0" applyFont="1" applyFill="1" applyBorder="1" applyAlignment="1">
      <alignment vertical="top"/>
    </xf>
    <xf numFmtId="0" fontId="15" fillId="6" borderId="92" xfId="0" applyFont="1" applyFill="1" applyBorder="1" applyAlignment="1">
      <alignment horizontal="left" vertical="top" wrapText="1"/>
    </xf>
    <xf numFmtId="0" fontId="9" fillId="7" borderId="69" xfId="0" applyFont="1" applyFill="1" applyBorder="1" applyAlignment="1">
      <alignment horizontal="center" vertical="top"/>
    </xf>
    <xf numFmtId="0" fontId="9" fillId="7" borderId="110" xfId="0" applyFont="1" applyFill="1" applyBorder="1" applyAlignment="1">
      <alignment vertical="top"/>
    </xf>
    <xf numFmtId="164" fontId="8" fillId="4" borderId="54" xfId="0" applyNumberFormat="1" applyFont="1" applyFill="1" applyBorder="1" applyAlignment="1">
      <alignment horizontal="center" vertical="top"/>
    </xf>
    <xf numFmtId="164" fontId="8" fillId="4" borderId="70" xfId="0" applyNumberFormat="1" applyFont="1" applyFill="1" applyBorder="1" applyAlignment="1">
      <alignment horizontal="center" vertical="top"/>
    </xf>
    <xf numFmtId="49" fontId="8" fillId="2" borderId="61" xfId="0" applyNumberFormat="1" applyFont="1" applyFill="1" applyBorder="1" applyAlignment="1">
      <alignment horizontal="center" vertical="top"/>
    </xf>
    <xf numFmtId="49" fontId="8" fillId="2" borderId="76" xfId="0" applyNumberFormat="1" applyFont="1" applyFill="1" applyBorder="1" applyAlignment="1">
      <alignment horizontal="center" vertical="top"/>
    </xf>
    <xf numFmtId="164" fontId="8" fillId="2" borderId="54" xfId="0" applyNumberFormat="1" applyFont="1" applyFill="1" applyBorder="1" applyAlignment="1">
      <alignment horizontal="center" vertical="top"/>
    </xf>
    <xf numFmtId="164" fontId="8" fillId="2" borderId="70" xfId="0" applyNumberFormat="1" applyFont="1" applyFill="1" applyBorder="1" applyAlignment="1">
      <alignment horizontal="center" vertical="top"/>
    </xf>
    <xf numFmtId="0" fontId="0" fillId="0" borderId="0" xfId="0"/>
    <xf numFmtId="0" fontId="2" fillId="8" borderId="111" xfId="0" applyFont="1" applyFill="1" applyBorder="1" applyAlignment="1">
      <alignment vertical="center" wrapText="1" shrinkToFit="1"/>
    </xf>
    <xf numFmtId="0" fontId="2" fillId="8" borderId="111" xfId="0" applyFont="1" applyFill="1" applyBorder="1" applyAlignment="1">
      <alignment horizontal="center" vertical="center" wrapText="1" shrinkToFit="1"/>
    </xf>
    <xf numFmtId="2" fontId="2" fillId="8" borderId="111" xfId="0" applyNumberFormat="1" applyFont="1" applyFill="1" applyBorder="1" applyAlignment="1">
      <alignment vertical="center" wrapText="1"/>
    </xf>
    <xf numFmtId="164" fontId="2" fillId="0" borderId="21" xfId="0" applyNumberFormat="1" applyFont="1" applyBorder="1" applyAlignment="1">
      <alignment horizontal="left" vertical="center" shrinkToFit="1"/>
    </xf>
    <xf numFmtId="49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vertical="center"/>
    </xf>
    <xf numFmtId="0" fontId="2" fillId="0" borderId="2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164" fontId="2" fillId="0" borderId="21" xfId="0" applyNumberFormat="1" applyFont="1" applyBorder="1" applyAlignment="1">
      <alignment horizontal="center" vertical="center"/>
    </xf>
    <xf numFmtId="0" fontId="18" fillId="6" borderId="21" xfId="0" applyFont="1" applyFill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top" wrapText="1"/>
    </xf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6" fillId="0" borderId="10" xfId="0" applyFont="1" applyBorder="1"/>
    <xf numFmtId="0" fontId="6" fillId="0" borderId="19" xfId="0" applyFont="1" applyBorder="1"/>
    <xf numFmtId="0" fontId="2" fillId="0" borderId="1" xfId="0" applyFont="1" applyBorder="1" applyAlignment="1">
      <alignment horizontal="center" vertical="center" textRotation="90" wrapText="1"/>
    </xf>
    <xf numFmtId="164" fontId="8" fillId="7" borderId="22" xfId="0" applyNumberFormat="1" applyFont="1" applyFill="1" applyBorder="1" applyAlignment="1">
      <alignment horizontal="center" vertical="top"/>
    </xf>
    <xf numFmtId="0" fontId="6" fillId="0" borderId="25" xfId="0" applyFont="1" applyBorder="1"/>
    <xf numFmtId="0" fontId="6" fillId="0" borderId="23" xfId="0" applyFont="1" applyBorder="1"/>
    <xf numFmtId="0" fontId="8" fillId="0" borderId="1" xfId="0" applyFont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/>
    </xf>
    <xf numFmtId="0" fontId="8" fillId="3" borderId="22" xfId="0" applyFont="1" applyFill="1" applyBorder="1" applyAlignment="1">
      <alignment horizontal="left" vertical="top" wrapText="1"/>
    </xf>
    <xf numFmtId="0" fontId="8" fillId="4" borderId="22" xfId="0" applyFont="1" applyFill="1" applyBorder="1" applyAlignment="1">
      <alignment horizontal="left" vertical="top" wrapText="1"/>
    </xf>
    <xf numFmtId="0" fontId="19" fillId="0" borderId="25" xfId="0" applyFont="1" applyBorder="1"/>
    <xf numFmtId="0" fontId="19" fillId="0" borderId="23" xfId="0" applyFont="1" applyBorder="1"/>
    <xf numFmtId="0" fontId="8" fillId="0" borderId="2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49" fontId="8" fillId="4" borderId="1" xfId="0" applyNumberFormat="1" applyFont="1" applyFill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right" vertical="top"/>
    </xf>
    <xf numFmtId="49" fontId="8" fillId="3" borderId="22" xfId="0" applyNumberFormat="1" applyFont="1" applyFill="1" applyBorder="1" applyAlignment="1">
      <alignment horizontal="right" vertical="top"/>
    </xf>
    <xf numFmtId="0" fontId="8" fillId="7" borderId="22" xfId="0" applyFont="1" applyFill="1" applyBorder="1" applyAlignment="1">
      <alignment horizontal="right" vertical="top" wrapText="1"/>
    </xf>
    <xf numFmtId="49" fontId="8" fillId="4" borderId="22" xfId="0" applyNumberFormat="1" applyFont="1" applyFill="1" applyBorder="1" applyAlignment="1">
      <alignment horizontal="right" vertical="top"/>
    </xf>
    <xf numFmtId="49" fontId="8" fillId="4" borderId="22" xfId="0" applyNumberFormat="1" applyFont="1" applyFill="1" applyBorder="1" applyAlignment="1">
      <alignment horizontal="center" vertical="top"/>
    </xf>
    <xf numFmtId="0" fontId="6" fillId="0" borderId="99" xfId="0" applyFont="1" applyBorder="1"/>
    <xf numFmtId="49" fontId="11" fillId="4" borderId="22" xfId="0" applyNumberFormat="1" applyFont="1" applyFill="1" applyBorder="1" applyAlignment="1">
      <alignment horizontal="right" vertical="top"/>
    </xf>
    <xf numFmtId="49" fontId="8" fillId="3" borderId="47" xfId="0" applyNumberFormat="1" applyFont="1" applyFill="1" applyBorder="1" applyAlignment="1">
      <alignment horizontal="center" vertical="top"/>
    </xf>
    <xf numFmtId="49" fontId="2" fillId="5" borderId="116" xfId="0" applyNumberFormat="1" applyFont="1" applyFill="1" applyBorder="1" applyAlignment="1">
      <alignment vertical="center"/>
    </xf>
    <xf numFmtId="0" fontId="0" fillId="0" borderId="117" xfId="0" applyBorder="1" applyAlignment="1">
      <alignment vertical="center"/>
    </xf>
    <xf numFmtId="0" fontId="0" fillId="0" borderId="118" xfId="0" applyBorder="1" applyAlignment="1">
      <alignment vertical="center"/>
    </xf>
    <xf numFmtId="0" fontId="2" fillId="8" borderId="113" xfId="0" applyFont="1" applyFill="1" applyBorder="1" applyAlignment="1">
      <alignment vertical="center" wrapText="1" shrinkToFit="1"/>
    </xf>
    <xf numFmtId="0" fontId="0" fillId="0" borderId="114" xfId="0" applyBorder="1" applyAlignment="1">
      <alignment vertical="center" wrapText="1"/>
    </xf>
    <xf numFmtId="0" fontId="0" fillId="0" borderId="115" xfId="0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0" fontId="0" fillId="0" borderId="108" xfId="0" applyBorder="1" applyAlignment="1">
      <alignment horizontal="center" vertical="center"/>
    </xf>
    <xf numFmtId="165" fontId="8" fillId="0" borderId="37" xfId="0" applyNumberFormat="1" applyFont="1" applyBorder="1" applyAlignment="1">
      <alignment horizontal="center" vertical="center" shrinkToFit="1"/>
    </xf>
    <xf numFmtId="0" fontId="0" fillId="0" borderId="99" xfId="0" applyBorder="1" applyAlignment="1">
      <alignment horizontal="center" vertical="center" shrinkToFit="1"/>
    </xf>
    <xf numFmtId="0" fontId="0" fillId="0" borderId="44" xfId="0" applyBorder="1" applyAlignment="1">
      <alignment horizontal="center" vertical="center" shrinkToFit="1"/>
    </xf>
    <xf numFmtId="49" fontId="8" fillId="2" borderId="22" xfId="0" applyNumberFormat="1" applyFont="1" applyFill="1" applyBorder="1" applyAlignment="1">
      <alignment horizontal="center" vertical="top"/>
    </xf>
    <xf numFmtId="0" fontId="2" fillId="0" borderId="4" xfId="0" applyFont="1" applyBorder="1" applyAlignment="1">
      <alignment horizontal="center" vertical="center"/>
    </xf>
    <xf numFmtId="0" fontId="6" fillId="0" borderId="5" xfId="0" applyFont="1" applyBorder="1"/>
    <xf numFmtId="0" fontId="6" fillId="0" borderId="7" xfId="0" applyFont="1" applyBorder="1"/>
    <xf numFmtId="0" fontId="6" fillId="0" borderId="13" xfId="0" applyFont="1" applyBorder="1"/>
    <xf numFmtId="0" fontId="6" fillId="0" borderId="15" xfId="0" applyFont="1" applyBorder="1"/>
    <xf numFmtId="0" fontId="6" fillId="0" borderId="17" xfId="0" applyFont="1" applyBorder="1"/>
    <xf numFmtId="0" fontId="5" fillId="0" borderId="0" xfId="0" applyFont="1" applyAlignment="1">
      <alignment horizontal="center" vertical="top" wrapText="1"/>
    </xf>
    <xf numFmtId="0" fontId="8" fillId="2" borderId="2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shrinkToFit="1"/>
    </xf>
    <xf numFmtId="0" fontId="1" fillId="0" borderId="20" xfId="0" applyFont="1" applyBorder="1" applyAlignment="1">
      <alignment horizontal="center" vertical="center" textRotation="90" wrapText="1"/>
    </xf>
    <xf numFmtId="0" fontId="6" fillId="0" borderId="14" xfId="0" applyFont="1" applyBorder="1"/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6" fillId="0" borderId="27" xfId="0" applyFont="1" applyBorder="1"/>
    <xf numFmtId="0" fontId="9" fillId="2" borderId="28" xfId="0" applyFont="1" applyFill="1" applyBorder="1" applyAlignment="1">
      <alignment horizontal="left" vertical="center" wrapText="1"/>
    </xf>
    <xf numFmtId="0" fontId="6" fillId="0" borderId="29" xfId="0" applyFont="1" applyBorder="1"/>
    <xf numFmtId="0" fontId="6" fillId="0" borderId="30" xfId="0" applyFont="1" applyBorder="1"/>
    <xf numFmtId="49" fontId="7" fillId="4" borderId="32" xfId="0" applyNumberFormat="1" applyFont="1" applyFill="1" applyBorder="1" applyAlignment="1">
      <alignment horizontal="center" vertical="top"/>
    </xf>
    <xf numFmtId="0" fontId="6" fillId="0" borderId="41" xfId="0" applyFont="1" applyBorder="1"/>
    <xf numFmtId="0" fontId="6" fillId="0" borderId="55" xfId="0" applyFont="1" applyBorder="1"/>
    <xf numFmtId="49" fontId="7" fillId="0" borderId="3" xfId="0" applyNumberFormat="1" applyFont="1" applyBorder="1" applyAlignment="1">
      <alignment horizontal="center" vertical="top"/>
    </xf>
    <xf numFmtId="0" fontId="6" fillId="0" borderId="56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6" fillId="0" borderId="26" xfId="0" applyFont="1" applyBorder="1"/>
    <xf numFmtId="0" fontId="7" fillId="0" borderId="9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2" fillId="0" borderId="6" xfId="0" applyFont="1" applyBorder="1" applyAlignment="1">
      <alignment vertical="top" wrapText="1"/>
    </xf>
    <xf numFmtId="0" fontId="6" fillId="0" borderId="16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6" fillId="0" borderId="18" xfId="0" applyFont="1" applyBorder="1"/>
    <xf numFmtId="0" fontId="1" fillId="0" borderId="6" xfId="0" applyFont="1" applyBorder="1" applyAlignment="1">
      <alignment horizontal="center" vertical="center" textRotation="90" wrapText="1"/>
    </xf>
    <xf numFmtId="0" fontId="10" fillId="0" borderId="34" xfId="0" applyFont="1" applyBorder="1" applyAlignment="1">
      <alignment horizontal="center" vertical="top"/>
    </xf>
    <xf numFmtId="0" fontId="6" fillId="0" borderId="42" xfId="0" applyFont="1" applyBorder="1"/>
    <xf numFmtId="0" fontId="6" fillId="0" borderId="48" xfId="0" applyFont="1" applyBorder="1"/>
    <xf numFmtId="49" fontId="7" fillId="4" borderId="3" xfId="0" applyNumberFormat="1" applyFont="1" applyFill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horizontal="center" vertical="top" wrapText="1"/>
    </xf>
    <xf numFmtId="0" fontId="6" fillId="0" borderId="67" xfId="0" applyFont="1" applyBorder="1"/>
    <xf numFmtId="49" fontId="7" fillId="3" borderId="2" xfId="0" applyNumberFormat="1" applyFont="1" applyFill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 wrapText="1"/>
    </xf>
    <xf numFmtId="49" fontId="7" fillId="4" borderId="3" xfId="0" applyNumberFormat="1" applyFont="1" applyFill="1" applyBorder="1" applyAlignment="1">
      <alignment horizontal="center" vertical="top"/>
    </xf>
    <xf numFmtId="49" fontId="1" fillId="0" borderId="8" xfId="0" applyNumberFormat="1" applyFont="1" applyBorder="1" applyAlignment="1">
      <alignment horizontal="center" vertical="top" wrapText="1"/>
    </xf>
    <xf numFmtId="0" fontId="6" fillId="0" borderId="58" xfId="0" applyFont="1" applyBorder="1"/>
    <xf numFmtId="49" fontId="16" fillId="0" borderId="87" xfId="0" applyNumberFormat="1" applyFont="1" applyBorder="1" applyAlignment="1">
      <alignment horizontal="center" vertical="top" wrapText="1"/>
    </xf>
    <xf numFmtId="0" fontId="6" fillId="0" borderId="90" xfId="0" applyFont="1" applyBorder="1"/>
    <xf numFmtId="49" fontId="7" fillId="4" borderId="64" xfId="0" applyNumberFormat="1" applyFont="1" applyFill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0" fontId="14" fillId="0" borderId="87" xfId="0" applyFont="1" applyBorder="1" applyAlignment="1">
      <alignment horizontal="center" vertical="top" wrapText="1"/>
    </xf>
    <xf numFmtId="49" fontId="16" fillId="0" borderId="33" xfId="0" applyNumberFormat="1" applyFont="1" applyBorder="1" applyAlignment="1">
      <alignment horizontal="center" vertical="top"/>
    </xf>
    <xf numFmtId="0" fontId="6" fillId="0" borderId="59" xfId="0" applyFont="1" applyBorder="1"/>
    <xf numFmtId="0" fontId="1" fillId="0" borderId="34" xfId="0" applyFont="1" applyBorder="1" applyAlignment="1">
      <alignment horizontal="center" vertical="top" wrapText="1"/>
    </xf>
    <xf numFmtId="49" fontId="7" fillId="4" borderId="32" xfId="0" applyNumberFormat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57" xfId="0" applyFont="1" applyBorder="1"/>
    <xf numFmtId="49" fontId="16" fillId="0" borderId="8" xfId="0" applyNumberFormat="1" applyFont="1" applyBorder="1" applyAlignment="1">
      <alignment horizontal="center" vertical="top" wrapText="1"/>
    </xf>
    <xf numFmtId="49" fontId="7" fillId="3" borderId="91" xfId="0" applyNumberFormat="1" applyFont="1" applyFill="1" applyBorder="1" applyAlignment="1">
      <alignment horizontal="center" vertical="top" wrapText="1"/>
    </xf>
    <xf numFmtId="0" fontId="6" fillId="0" borderId="98" xfId="0" applyFont="1" applyBorder="1"/>
    <xf numFmtId="0" fontId="14" fillId="0" borderId="8" xfId="0" applyFont="1" applyBorder="1" applyAlignment="1">
      <alignment horizontal="center" vertical="top" wrapText="1"/>
    </xf>
    <xf numFmtId="0" fontId="2" fillId="2" borderId="32" xfId="0" applyFont="1" applyFill="1" applyBorder="1" applyAlignment="1">
      <alignment horizontal="left" vertical="top" wrapText="1"/>
    </xf>
    <xf numFmtId="0" fontId="2" fillId="6" borderId="53" xfId="0" applyFont="1" applyFill="1" applyBorder="1" applyAlignment="1">
      <alignment horizontal="left" vertical="top" wrapText="1"/>
    </xf>
    <xf numFmtId="0" fontId="6" fillId="0" borderId="68" xfId="0" applyFont="1" applyBorder="1"/>
    <xf numFmtId="0" fontId="2" fillId="2" borderId="53" xfId="0" applyFont="1" applyFill="1" applyBorder="1" applyAlignment="1">
      <alignment horizontal="left" vertical="top" wrapText="1"/>
    </xf>
    <xf numFmtId="49" fontId="8" fillId="4" borderId="77" xfId="0" applyNumberFormat="1" applyFont="1" applyFill="1" applyBorder="1" applyAlignment="1">
      <alignment horizontal="right" vertical="top"/>
    </xf>
    <xf numFmtId="0" fontId="6" fillId="0" borderId="78" xfId="0" applyFont="1" applyBorder="1"/>
    <xf numFmtId="49" fontId="8" fillId="2" borderId="28" xfId="0" applyNumberFormat="1" applyFont="1" applyFill="1" applyBorder="1" applyAlignment="1">
      <alignment horizontal="left" vertical="top"/>
    </xf>
    <xf numFmtId="49" fontId="7" fillId="2" borderId="28" xfId="0" applyNumberFormat="1" applyFont="1" applyFill="1" applyBorder="1" applyAlignment="1">
      <alignment horizontal="left" vertical="top"/>
    </xf>
    <xf numFmtId="49" fontId="7" fillId="2" borderId="80" xfId="0" applyNumberFormat="1" applyFont="1" applyFill="1" applyBorder="1" applyAlignment="1">
      <alignment horizontal="left" vertical="top"/>
    </xf>
    <xf numFmtId="0" fontId="6" fillId="0" borderId="81" xfId="0" applyFont="1" applyBorder="1"/>
    <xf numFmtId="0" fontId="6" fillId="0" borderId="82" xfId="0" applyFont="1" applyBorder="1"/>
    <xf numFmtId="49" fontId="7" fillId="3" borderId="63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10" fillId="0" borderId="53" xfId="0" applyNumberFormat="1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 wrapText="1"/>
    </xf>
    <xf numFmtId="0" fontId="17" fillId="6" borderId="53" xfId="0" applyFont="1" applyFill="1" applyBorder="1" applyAlignment="1">
      <alignment horizontal="left" vertical="top" wrapText="1"/>
    </xf>
    <xf numFmtId="49" fontId="8" fillId="2" borderId="77" xfId="0" applyNumberFormat="1" applyFont="1" applyFill="1" applyBorder="1" applyAlignment="1">
      <alignment horizontal="right" vertical="top"/>
    </xf>
    <xf numFmtId="0" fontId="8" fillId="6" borderId="53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left" vertical="top" wrapText="1"/>
    </xf>
    <xf numFmtId="164" fontId="2" fillId="0" borderId="37" xfId="0" applyNumberFormat="1" applyFont="1" applyBorder="1" applyAlignment="1">
      <alignment horizontal="center" vertical="center" shrinkToFit="1"/>
    </xf>
    <xf numFmtId="164" fontId="2" fillId="0" borderId="99" xfId="0" applyNumberFormat="1" applyFont="1" applyBorder="1" applyAlignment="1">
      <alignment horizontal="center" vertical="center" shrinkToFit="1"/>
    </xf>
    <xf numFmtId="164" fontId="2" fillId="0" borderId="44" xfId="0" applyNumberFormat="1" applyFont="1" applyBorder="1" applyAlignment="1">
      <alignment horizontal="center" vertical="center" shrinkToFit="1"/>
    </xf>
    <xf numFmtId="49" fontId="2" fillId="0" borderId="116" xfId="0" applyNumberFormat="1" applyFont="1" applyBorder="1" applyAlignment="1">
      <alignment horizontal="center" vertical="center"/>
    </xf>
    <xf numFmtId="49" fontId="2" fillId="0" borderId="117" xfId="0" applyNumberFormat="1" applyFont="1" applyBorder="1" applyAlignment="1">
      <alignment horizontal="center" vertical="center"/>
    </xf>
    <xf numFmtId="49" fontId="2" fillId="0" borderId="118" xfId="0" applyNumberFormat="1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977"/>
  <sheetViews>
    <sheetView tabSelected="1" zoomScale="70" zoomScaleNormal="70" workbookViewId="0">
      <pane ySplit="9" topLeftCell="A10" activePane="bottomLeft" state="frozen"/>
      <selection pane="bottomLeft" activeCell="R28" sqref="R28:R31"/>
    </sheetView>
  </sheetViews>
  <sheetFormatPr defaultColWidth="14.42578125" defaultRowHeight="15" customHeight="1" x14ac:dyDescent="0.2"/>
  <cols>
    <col min="1" max="1" width="3" customWidth="1"/>
    <col min="2" max="5" width="2.7109375" customWidth="1"/>
    <col min="6" max="6" width="38.28515625" customWidth="1"/>
    <col min="7" max="7" width="6.85546875" customWidth="1"/>
    <col min="8" max="8" width="10.42578125" customWidth="1"/>
    <col min="9" max="9" width="9.7109375" customWidth="1"/>
    <col min="10" max="12" width="6.85546875" customWidth="1"/>
    <col min="13" max="13" width="6.7109375" customWidth="1"/>
    <col min="14" max="14" width="8.85546875" customWidth="1"/>
    <col min="15" max="16" width="6.85546875" customWidth="1"/>
    <col min="17" max="17" width="14.28515625" customWidth="1"/>
    <col min="18" max="18" width="19.5703125" bestFit="1" customWidth="1"/>
    <col min="19" max="19" width="31.85546875" customWidth="1"/>
    <col min="20" max="20" width="5.28515625" style="194" customWidth="1"/>
    <col min="21" max="21" width="6.5703125" style="194" customWidth="1"/>
    <col min="22" max="23" width="9.140625" customWidth="1"/>
    <col min="24" max="26" width="8.7109375" customWidth="1"/>
  </cols>
  <sheetData>
    <row r="1" spans="1:26" ht="62.25" customHeight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1"/>
      <c r="S1" s="195" t="s">
        <v>189</v>
      </c>
      <c r="T1" s="196"/>
      <c r="U1" s="196"/>
      <c r="V1" s="1"/>
      <c r="W1" s="1"/>
      <c r="X1" s="1"/>
      <c r="Y1" s="1"/>
      <c r="Z1" s="1"/>
    </row>
    <row r="2" spans="1:26" ht="9" customHeight="1" x14ac:dyDescent="0.2">
      <c r="A2" s="1"/>
      <c r="B2" s="1"/>
      <c r="C2" s="1"/>
      <c r="D2" s="1"/>
      <c r="E2" s="1"/>
      <c r="F2" s="211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211"/>
      <c r="T2" s="196"/>
      <c r="U2" s="196"/>
      <c r="V2" s="1"/>
      <c r="W2" s="1"/>
      <c r="X2" s="1"/>
      <c r="Y2" s="1"/>
      <c r="Z2" s="1"/>
    </row>
    <row r="3" spans="1:26" ht="15.75" customHeight="1" x14ac:dyDescent="0.2">
      <c r="A3" s="1"/>
      <c r="B3" s="1"/>
      <c r="C3" s="1"/>
      <c r="D3" s="1"/>
      <c r="E3" s="1"/>
      <c r="F3" s="211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4"/>
      <c r="T3" s="188"/>
      <c r="U3" s="188"/>
      <c r="V3" s="1"/>
      <c r="W3" s="1"/>
      <c r="X3" s="1"/>
      <c r="Y3" s="1"/>
      <c r="Z3" s="1"/>
    </row>
    <row r="4" spans="1:26" ht="8.25" customHeight="1" x14ac:dyDescent="0.2">
      <c r="A4" s="1"/>
      <c r="B4" s="212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6"/>
      <c r="U4" s="196"/>
      <c r="V4" s="1"/>
      <c r="W4" s="1"/>
      <c r="X4" s="1"/>
      <c r="Y4" s="1"/>
      <c r="Z4" s="1"/>
    </row>
    <row r="5" spans="1:26" ht="38.25" customHeight="1" x14ac:dyDescent="0.2">
      <c r="A5" s="1"/>
      <c r="B5" s="242" t="s">
        <v>171</v>
      </c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6"/>
      <c r="U5" s="196"/>
      <c r="V5" s="1"/>
      <c r="W5" s="1"/>
      <c r="X5" s="1"/>
      <c r="Y5" s="1"/>
      <c r="Z5" s="1"/>
    </row>
    <row r="6" spans="1:26" ht="10.5" customHeight="1" x14ac:dyDescent="0.2">
      <c r="A6" s="1"/>
      <c r="B6" s="1"/>
      <c r="C6" s="1"/>
      <c r="D6" s="1"/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1"/>
      <c r="S6" s="3"/>
      <c r="T6" s="189"/>
      <c r="U6" s="189"/>
      <c r="V6" s="1"/>
      <c r="W6" s="1"/>
      <c r="X6" s="1"/>
      <c r="Y6" s="1"/>
      <c r="Z6" s="1"/>
    </row>
    <row r="7" spans="1:26" ht="18" customHeight="1" x14ac:dyDescent="0.2">
      <c r="A7" s="200" t="s">
        <v>0</v>
      </c>
      <c r="B7" s="200" t="s">
        <v>1</v>
      </c>
      <c r="C7" s="200" t="s">
        <v>2</v>
      </c>
      <c r="D7" s="200" t="s">
        <v>3</v>
      </c>
      <c r="E7" s="200" t="s">
        <v>4</v>
      </c>
      <c r="F7" s="197" t="s">
        <v>5</v>
      </c>
      <c r="G7" s="245" t="s">
        <v>6</v>
      </c>
      <c r="H7" s="200" t="s">
        <v>192</v>
      </c>
      <c r="I7" s="244" t="s">
        <v>7</v>
      </c>
      <c r="J7" s="237"/>
      <c r="K7" s="237"/>
      <c r="L7" s="237"/>
      <c r="M7" s="237"/>
      <c r="N7" s="237"/>
      <c r="O7" s="237"/>
      <c r="P7" s="238"/>
      <c r="Q7" s="200" t="s">
        <v>11</v>
      </c>
      <c r="R7" s="197" t="s">
        <v>12</v>
      </c>
      <c r="S7" s="236" t="s">
        <v>13</v>
      </c>
      <c r="T7" s="237"/>
      <c r="U7" s="238"/>
      <c r="V7" s="2"/>
      <c r="W7" s="2"/>
      <c r="X7" s="2"/>
      <c r="Y7" s="2"/>
      <c r="Z7" s="2"/>
    </row>
    <row r="8" spans="1:26" ht="7.5" customHeight="1" x14ac:dyDescent="0.2">
      <c r="A8" s="198"/>
      <c r="B8" s="198"/>
      <c r="C8" s="198"/>
      <c r="D8" s="198"/>
      <c r="E8" s="198"/>
      <c r="F8" s="198"/>
      <c r="G8" s="198"/>
      <c r="H8" s="198"/>
      <c r="I8" s="239"/>
      <c r="J8" s="240"/>
      <c r="K8" s="240"/>
      <c r="L8" s="240"/>
      <c r="M8" s="240"/>
      <c r="N8" s="240"/>
      <c r="O8" s="240"/>
      <c r="P8" s="241"/>
      <c r="Q8" s="198"/>
      <c r="R8" s="198"/>
      <c r="S8" s="239"/>
      <c r="T8" s="240"/>
      <c r="U8" s="241"/>
      <c r="V8" s="2"/>
      <c r="W8" s="2"/>
      <c r="X8" s="2"/>
      <c r="Y8" s="2"/>
      <c r="Z8" s="2"/>
    </row>
    <row r="9" spans="1:26" ht="102.75" customHeight="1" x14ac:dyDescent="0.2">
      <c r="A9" s="199"/>
      <c r="B9" s="199"/>
      <c r="C9" s="199"/>
      <c r="D9" s="199"/>
      <c r="E9" s="199"/>
      <c r="F9" s="199"/>
      <c r="G9" s="199"/>
      <c r="H9" s="199"/>
      <c r="I9" s="5" t="s">
        <v>17</v>
      </c>
      <c r="J9" s="5" t="s">
        <v>19</v>
      </c>
      <c r="K9" s="5" t="s">
        <v>20</v>
      </c>
      <c r="L9" s="5" t="s">
        <v>21</v>
      </c>
      <c r="M9" s="5" t="s">
        <v>22</v>
      </c>
      <c r="N9" s="5" t="s">
        <v>23</v>
      </c>
      <c r="O9" s="5" t="s">
        <v>24</v>
      </c>
      <c r="P9" s="5" t="s">
        <v>25</v>
      </c>
      <c r="Q9" s="199"/>
      <c r="R9" s="199"/>
      <c r="S9" s="6" t="s">
        <v>26</v>
      </c>
      <c r="T9" s="7" t="s">
        <v>27</v>
      </c>
      <c r="U9" s="7" t="s">
        <v>29</v>
      </c>
      <c r="V9" s="2"/>
      <c r="W9" s="2"/>
      <c r="X9" s="2"/>
      <c r="Y9" s="2"/>
      <c r="Z9" s="2"/>
    </row>
    <row r="10" spans="1:26" ht="12.75" x14ac:dyDescent="0.2">
      <c r="A10" s="8" t="s">
        <v>30</v>
      </c>
      <c r="B10" s="243" t="s">
        <v>172</v>
      </c>
      <c r="C10" s="202"/>
      <c r="D10" s="202"/>
      <c r="E10" s="202"/>
      <c r="F10" s="202"/>
      <c r="G10" s="202"/>
      <c r="H10" s="202"/>
      <c r="I10" s="202"/>
      <c r="J10" s="202"/>
      <c r="K10" s="202"/>
      <c r="L10" s="202"/>
      <c r="M10" s="202"/>
      <c r="N10" s="202"/>
      <c r="O10" s="202"/>
      <c r="P10" s="202"/>
      <c r="Q10" s="202"/>
      <c r="R10" s="202"/>
      <c r="S10" s="202"/>
      <c r="T10" s="202"/>
      <c r="U10" s="203"/>
      <c r="V10" s="2"/>
      <c r="W10" s="2"/>
      <c r="X10" s="2"/>
      <c r="Y10" s="2"/>
      <c r="Z10" s="2"/>
    </row>
    <row r="11" spans="1:26" ht="12.75" x14ac:dyDescent="0.2">
      <c r="A11" s="9" t="s">
        <v>30</v>
      </c>
      <c r="B11" s="10" t="s">
        <v>30</v>
      </c>
      <c r="C11" s="206" t="s">
        <v>31</v>
      </c>
      <c r="D11" s="202"/>
      <c r="E11" s="202"/>
      <c r="F11" s="202"/>
      <c r="G11" s="202"/>
      <c r="H11" s="202"/>
      <c r="I11" s="202"/>
      <c r="J11" s="202"/>
      <c r="K11" s="202"/>
      <c r="L11" s="202"/>
      <c r="M11" s="202"/>
      <c r="N11" s="202"/>
      <c r="O11" s="202"/>
      <c r="P11" s="202"/>
      <c r="Q11" s="202"/>
      <c r="R11" s="202"/>
      <c r="S11" s="202"/>
      <c r="T11" s="202"/>
      <c r="U11" s="203"/>
      <c r="V11" s="2"/>
      <c r="W11" s="2"/>
      <c r="X11" s="2"/>
      <c r="Y11" s="2"/>
      <c r="Z11" s="2"/>
    </row>
    <row r="12" spans="1:26" ht="12.75" x14ac:dyDescent="0.2">
      <c r="A12" s="12" t="s">
        <v>30</v>
      </c>
      <c r="B12" s="10" t="s">
        <v>30</v>
      </c>
      <c r="C12" s="13" t="s">
        <v>30</v>
      </c>
      <c r="D12" s="207" t="s">
        <v>34</v>
      </c>
      <c r="E12" s="202"/>
      <c r="F12" s="202"/>
      <c r="G12" s="202"/>
      <c r="H12" s="202"/>
      <c r="I12" s="202"/>
      <c r="J12" s="202"/>
      <c r="K12" s="202"/>
      <c r="L12" s="202"/>
      <c r="M12" s="202"/>
      <c r="N12" s="202"/>
      <c r="O12" s="202"/>
      <c r="P12" s="202"/>
      <c r="Q12" s="202"/>
      <c r="R12" s="202"/>
      <c r="S12" s="202"/>
      <c r="T12" s="202"/>
      <c r="U12" s="203"/>
      <c r="V12" s="2"/>
      <c r="W12" s="2"/>
      <c r="X12" s="2"/>
      <c r="Y12" s="2"/>
      <c r="Z12" s="2"/>
    </row>
    <row r="13" spans="1:26" ht="12.75" x14ac:dyDescent="0.2">
      <c r="A13" s="204" t="s">
        <v>30</v>
      </c>
      <c r="B13" s="205" t="s">
        <v>30</v>
      </c>
      <c r="C13" s="214" t="s">
        <v>30</v>
      </c>
      <c r="D13" s="213" t="s">
        <v>30</v>
      </c>
      <c r="E13" s="210" t="s">
        <v>175</v>
      </c>
      <c r="F13" s="203"/>
      <c r="G13" s="17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20"/>
      <c r="T13" s="190"/>
      <c r="U13" s="190"/>
      <c r="V13" s="2"/>
      <c r="W13" s="2"/>
      <c r="X13" s="2"/>
      <c r="Y13" s="2"/>
      <c r="Z13" s="2"/>
    </row>
    <row r="14" spans="1:26" ht="28.5" customHeight="1" x14ac:dyDescent="0.2">
      <c r="A14" s="198"/>
      <c r="B14" s="198"/>
      <c r="C14" s="198"/>
      <c r="D14" s="198"/>
      <c r="E14" s="23" t="s">
        <v>30</v>
      </c>
      <c r="F14" s="27" t="s">
        <v>178</v>
      </c>
      <c r="G14" s="28" t="s">
        <v>17</v>
      </c>
      <c r="H14" s="31">
        <f>I14</f>
        <v>12.77</v>
      </c>
      <c r="I14" s="28">
        <v>12.77</v>
      </c>
      <c r="J14" s="28"/>
      <c r="K14" s="28"/>
      <c r="L14" s="28"/>
      <c r="M14" s="28"/>
      <c r="N14" s="28"/>
      <c r="O14" s="28"/>
      <c r="P14" s="28"/>
      <c r="Q14" s="183" t="s">
        <v>190</v>
      </c>
      <c r="R14" s="184" t="s">
        <v>37</v>
      </c>
      <c r="S14" s="27" t="s">
        <v>173</v>
      </c>
      <c r="T14" s="6" t="s">
        <v>38</v>
      </c>
      <c r="U14" s="6">
        <v>44.1</v>
      </c>
      <c r="V14" s="2"/>
      <c r="W14" s="2"/>
      <c r="X14" s="2"/>
      <c r="Y14" s="2"/>
      <c r="Z14" s="2"/>
    </row>
    <row r="15" spans="1:26" ht="12.75" x14ac:dyDescent="0.2">
      <c r="A15" s="199"/>
      <c r="B15" s="199"/>
      <c r="C15" s="199"/>
      <c r="D15" s="217" t="s">
        <v>39</v>
      </c>
      <c r="E15" s="202"/>
      <c r="F15" s="202"/>
      <c r="G15" s="203"/>
      <c r="H15" s="34">
        <f t="shared" ref="H15:P15" si="0">H14</f>
        <v>12.77</v>
      </c>
      <c r="I15" s="34">
        <f t="shared" si="0"/>
        <v>12.77</v>
      </c>
      <c r="J15" s="34">
        <f t="shared" si="0"/>
        <v>0</v>
      </c>
      <c r="K15" s="34">
        <f t="shared" si="0"/>
        <v>0</v>
      </c>
      <c r="L15" s="34">
        <f t="shared" si="0"/>
        <v>0</v>
      </c>
      <c r="M15" s="34">
        <f t="shared" si="0"/>
        <v>0</v>
      </c>
      <c r="N15" s="34">
        <f t="shared" si="0"/>
        <v>0</v>
      </c>
      <c r="O15" s="34">
        <f t="shared" si="0"/>
        <v>0</v>
      </c>
      <c r="P15" s="34">
        <f t="shared" si="0"/>
        <v>0</v>
      </c>
      <c r="Q15" s="201"/>
      <c r="R15" s="202"/>
      <c r="S15" s="202"/>
      <c r="T15" s="202"/>
      <c r="U15" s="203"/>
      <c r="V15" s="2"/>
      <c r="W15" s="2"/>
      <c r="X15" s="2"/>
      <c r="Y15" s="2"/>
      <c r="Z15" s="2"/>
    </row>
    <row r="16" spans="1:26" ht="12.75" x14ac:dyDescent="0.2">
      <c r="A16" s="8" t="s">
        <v>30</v>
      </c>
      <c r="B16" s="10" t="s">
        <v>30</v>
      </c>
      <c r="C16" s="13" t="s">
        <v>30</v>
      </c>
      <c r="D16" s="221" t="s">
        <v>40</v>
      </c>
      <c r="E16" s="202"/>
      <c r="F16" s="202"/>
      <c r="G16" s="203"/>
      <c r="H16" s="39">
        <f t="shared" ref="H16:P16" si="1">H15</f>
        <v>12.77</v>
      </c>
      <c r="I16" s="39">
        <f t="shared" si="1"/>
        <v>12.77</v>
      </c>
      <c r="J16" s="39">
        <f t="shared" si="1"/>
        <v>0</v>
      </c>
      <c r="K16" s="39">
        <f t="shared" si="1"/>
        <v>0</v>
      </c>
      <c r="L16" s="39">
        <f t="shared" si="1"/>
        <v>0</v>
      </c>
      <c r="M16" s="39">
        <f t="shared" si="1"/>
        <v>0</v>
      </c>
      <c r="N16" s="39">
        <f t="shared" si="1"/>
        <v>0</v>
      </c>
      <c r="O16" s="39">
        <f t="shared" si="1"/>
        <v>0</v>
      </c>
      <c r="P16" s="39">
        <f t="shared" si="1"/>
        <v>0</v>
      </c>
      <c r="Q16" s="219"/>
      <c r="R16" s="202"/>
      <c r="S16" s="202"/>
      <c r="T16" s="202"/>
      <c r="U16" s="203"/>
      <c r="V16" s="2"/>
      <c r="W16" s="2"/>
      <c r="X16" s="2"/>
      <c r="Y16" s="2"/>
      <c r="Z16" s="2"/>
    </row>
    <row r="17" spans="1:26" ht="13.5" customHeight="1" x14ac:dyDescent="0.2">
      <c r="A17" s="9" t="s">
        <v>30</v>
      </c>
      <c r="B17" s="10" t="s">
        <v>30</v>
      </c>
      <c r="C17" s="216" t="s">
        <v>44</v>
      </c>
      <c r="D17" s="202"/>
      <c r="E17" s="202"/>
      <c r="F17" s="202"/>
      <c r="G17" s="203"/>
      <c r="H17" s="41">
        <f t="shared" ref="H17:P17" si="2">H16</f>
        <v>12.77</v>
      </c>
      <c r="I17" s="41">
        <f t="shared" si="2"/>
        <v>12.77</v>
      </c>
      <c r="J17" s="41">
        <f t="shared" si="2"/>
        <v>0</v>
      </c>
      <c r="K17" s="41">
        <f t="shared" si="2"/>
        <v>0</v>
      </c>
      <c r="L17" s="41">
        <f t="shared" si="2"/>
        <v>0</v>
      </c>
      <c r="M17" s="41">
        <f t="shared" si="2"/>
        <v>0</v>
      </c>
      <c r="N17" s="41">
        <f t="shared" si="2"/>
        <v>0</v>
      </c>
      <c r="O17" s="41">
        <f t="shared" si="2"/>
        <v>0</v>
      </c>
      <c r="P17" s="41">
        <f t="shared" si="2"/>
        <v>0</v>
      </c>
      <c r="Q17" s="42"/>
      <c r="R17" s="222"/>
      <c r="S17" s="202"/>
      <c r="T17" s="202"/>
      <c r="U17" s="203"/>
      <c r="V17" s="1"/>
      <c r="W17" s="1"/>
      <c r="X17" s="1"/>
      <c r="Y17" s="1"/>
      <c r="Z17" s="1"/>
    </row>
    <row r="18" spans="1:26" ht="12.75" x14ac:dyDescent="0.2">
      <c r="A18" s="9" t="s">
        <v>30</v>
      </c>
      <c r="B18" s="10" t="s">
        <v>36</v>
      </c>
      <c r="C18" s="206" t="s">
        <v>63</v>
      </c>
      <c r="D18" s="202"/>
      <c r="E18" s="202"/>
      <c r="F18" s="202"/>
      <c r="G18" s="202"/>
      <c r="H18" s="202"/>
      <c r="I18" s="202"/>
      <c r="J18" s="202"/>
      <c r="K18" s="202"/>
      <c r="L18" s="202"/>
      <c r="M18" s="202"/>
      <c r="N18" s="202"/>
      <c r="O18" s="202"/>
      <c r="P18" s="202"/>
      <c r="Q18" s="202"/>
      <c r="R18" s="202"/>
      <c r="S18" s="202"/>
      <c r="T18" s="202"/>
      <c r="U18" s="203"/>
      <c r="V18" s="2"/>
      <c r="W18" s="2"/>
      <c r="X18" s="2"/>
      <c r="Y18" s="2"/>
      <c r="Z18" s="2"/>
    </row>
    <row r="19" spans="1:26" ht="12.75" x14ac:dyDescent="0.2">
      <c r="A19" s="12" t="s">
        <v>30</v>
      </c>
      <c r="B19" s="10" t="s">
        <v>36</v>
      </c>
      <c r="C19" s="13" t="s">
        <v>30</v>
      </c>
      <c r="D19" s="207" t="s">
        <v>170</v>
      </c>
      <c r="E19" s="208"/>
      <c r="F19" s="208"/>
      <c r="G19" s="208"/>
      <c r="H19" s="208"/>
      <c r="I19" s="208"/>
      <c r="J19" s="208"/>
      <c r="K19" s="208"/>
      <c r="L19" s="208"/>
      <c r="M19" s="208"/>
      <c r="N19" s="208"/>
      <c r="O19" s="208"/>
      <c r="P19" s="208"/>
      <c r="Q19" s="208"/>
      <c r="R19" s="208"/>
      <c r="S19" s="208"/>
      <c r="T19" s="208"/>
      <c r="U19" s="209"/>
      <c r="V19" s="2"/>
      <c r="W19" s="2"/>
      <c r="X19" s="2"/>
      <c r="Y19" s="2"/>
      <c r="Z19" s="2"/>
    </row>
    <row r="20" spans="1:26" ht="28.5" customHeight="1" x14ac:dyDescent="0.2">
      <c r="A20" s="204" t="s">
        <v>30</v>
      </c>
      <c r="B20" s="205" t="s">
        <v>36</v>
      </c>
      <c r="C20" s="214" t="s">
        <v>30</v>
      </c>
      <c r="D20" s="213" t="s">
        <v>30</v>
      </c>
      <c r="E20" s="210" t="s">
        <v>188</v>
      </c>
      <c r="F20" s="203"/>
      <c r="G20" s="17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20"/>
      <c r="T20" s="190"/>
      <c r="U20" s="190"/>
      <c r="V20" s="2"/>
      <c r="W20" s="2"/>
      <c r="X20" s="2"/>
      <c r="Y20" s="2"/>
      <c r="Z20" s="2"/>
    </row>
    <row r="21" spans="1:26" ht="32.25" customHeight="1" x14ac:dyDescent="0.2">
      <c r="A21" s="198"/>
      <c r="B21" s="198"/>
      <c r="C21" s="198"/>
      <c r="D21" s="198"/>
      <c r="E21" s="65" t="s">
        <v>30</v>
      </c>
      <c r="F21" s="68" t="s">
        <v>177</v>
      </c>
      <c r="G21" s="28" t="s">
        <v>17</v>
      </c>
      <c r="H21" s="66">
        <f>I21</f>
        <v>2.67</v>
      </c>
      <c r="I21" s="67">
        <v>2.67</v>
      </c>
      <c r="J21" s="28"/>
      <c r="K21" s="28"/>
      <c r="L21" s="28"/>
      <c r="M21" s="28"/>
      <c r="N21" s="28"/>
      <c r="O21" s="28"/>
      <c r="P21" s="28"/>
      <c r="Q21" s="183" t="s">
        <v>190</v>
      </c>
      <c r="R21" s="184" t="s">
        <v>37</v>
      </c>
      <c r="S21" s="27" t="s">
        <v>174</v>
      </c>
      <c r="T21" s="191" t="s">
        <v>60</v>
      </c>
      <c r="U21" s="192">
        <v>32</v>
      </c>
      <c r="V21" s="2"/>
      <c r="W21" s="2"/>
      <c r="X21" s="2"/>
      <c r="Y21" s="2"/>
      <c r="Z21" s="2"/>
    </row>
    <row r="22" spans="1:26" ht="12.75" x14ac:dyDescent="0.2">
      <c r="A22" s="199"/>
      <c r="B22" s="199"/>
      <c r="C22" s="199"/>
      <c r="D22" s="217" t="s">
        <v>39</v>
      </c>
      <c r="E22" s="202"/>
      <c r="F22" s="202"/>
      <c r="G22" s="203"/>
      <c r="H22" s="75">
        <f>H21</f>
        <v>2.67</v>
      </c>
      <c r="I22" s="77">
        <f>I21</f>
        <v>2.67</v>
      </c>
      <c r="J22" s="78">
        <f t="shared" ref="J22:P22" si="3">SUM(J21:J21)</f>
        <v>0</v>
      </c>
      <c r="K22" s="78">
        <f t="shared" si="3"/>
        <v>0</v>
      </c>
      <c r="L22" s="78">
        <f t="shared" si="3"/>
        <v>0</v>
      </c>
      <c r="M22" s="78">
        <f t="shared" si="3"/>
        <v>0</v>
      </c>
      <c r="N22" s="78">
        <f t="shared" si="3"/>
        <v>0</v>
      </c>
      <c r="O22" s="78">
        <f t="shared" si="3"/>
        <v>0</v>
      </c>
      <c r="P22" s="78">
        <f t="shared" si="3"/>
        <v>0</v>
      </c>
      <c r="Q22" s="201"/>
      <c r="R22" s="202"/>
      <c r="S22" s="202"/>
      <c r="T22" s="202"/>
      <c r="U22" s="203"/>
      <c r="V22" s="2"/>
      <c r="W22" s="2"/>
      <c r="X22" s="2"/>
      <c r="Y22" s="2"/>
      <c r="Z22" s="2"/>
    </row>
    <row r="23" spans="1:26" ht="12.75" x14ac:dyDescent="0.2">
      <c r="A23" s="8" t="s">
        <v>30</v>
      </c>
      <c r="B23" s="10" t="s">
        <v>36</v>
      </c>
      <c r="C23" s="13" t="s">
        <v>30</v>
      </c>
      <c r="D23" s="221" t="s">
        <v>40</v>
      </c>
      <c r="E23" s="202"/>
      <c r="F23" s="202"/>
      <c r="G23" s="203"/>
      <c r="H23" s="39">
        <f t="shared" ref="H23:P23" si="4">H22</f>
        <v>2.67</v>
      </c>
      <c r="I23" s="39">
        <f t="shared" si="4"/>
        <v>2.67</v>
      </c>
      <c r="J23" s="39">
        <f t="shared" si="4"/>
        <v>0</v>
      </c>
      <c r="K23" s="39">
        <f t="shared" si="4"/>
        <v>0</v>
      </c>
      <c r="L23" s="39">
        <f t="shared" si="4"/>
        <v>0</v>
      </c>
      <c r="M23" s="39">
        <f t="shared" si="4"/>
        <v>0</v>
      </c>
      <c r="N23" s="39">
        <f t="shared" si="4"/>
        <v>0</v>
      </c>
      <c r="O23" s="39">
        <f t="shared" si="4"/>
        <v>0</v>
      </c>
      <c r="P23" s="39">
        <f t="shared" si="4"/>
        <v>0</v>
      </c>
      <c r="Q23" s="219"/>
      <c r="R23" s="202"/>
      <c r="S23" s="202"/>
      <c r="T23" s="202"/>
      <c r="U23" s="203"/>
      <c r="V23" s="2"/>
      <c r="W23" s="2"/>
      <c r="X23" s="2"/>
      <c r="Y23" s="2"/>
      <c r="Z23" s="2"/>
    </row>
    <row r="24" spans="1:26" ht="13.5" customHeight="1" x14ac:dyDescent="0.2">
      <c r="A24" s="9" t="s">
        <v>30</v>
      </c>
      <c r="B24" s="10" t="s">
        <v>36</v>
      </c>
      <c r="C24" s="216" t="s">
        <v>44</v>
      </c>
      <c r="D24" s="202"/>
      <c r="E24" s="202"/>
      <c r="F24" s="202"/>
      <c r="G24" s="203"/>
      <c r="H24" s="41">
        <f t="shared" ref="H24:P24" si="5">H23</f>
        <v>2.67</v>
      </c>
      <c r="I24" s="41">
        <f t="shared" si="5"/>
        <v>2.67</v>
      </c>
      <c r="J24" s="41">
        <f t="shared" si="5"/>
        <v>0</v>
      </c>
      <c r="K24" s="41">
        <f t="shared" si="5"/>
        <v>0</v>
      </c>
      <c r="L24" s="41">
        <f t="shared" si="5"/>
        <v>0</v>
      </c>
      <c r="M24" s="41">
        <f t="shared" si="5"/>
        <v>0</v>
      </c>
      <c r="N24" s="41">
        <f t="shared" si="5"/>
        <v>0</v>
      </c>
      <c r="O24" s="41">
        <f t="shared" si="5"/>
        <v>0</v>
      </c>
      <c r="P24" s="41">
        <f t="shared" si="5"/>
        <v>0</v>
      </c>
      <c r="Q24" s="42"/>
      <c r="R24" s="222"/>
      <c r="S24" s="202"/>
      <c r="T24" s="202"/>
      <c r="U24" s="203"/>
      <c r="V24" s="1"/>
      <c r="W24" s="1"/>
      <c r="X24" s="1"/>
      <c r="Y24" s="1"/>
      <c r="Z24" s="1"/>
    </row>
    <row r="25" spans="1:26" ht="12.75" x14ac:dyDescent="0.2">
      <c r="A25" s="9" t="s">
        <v>30</v>
      </c>
      <c r="B25" s="10" t="s">
        <v>62</v>
      </c>
      <c r="C25" s="206" t="s">
        <v>69</v>
      </c>
      <c r="D25" s="202"/>
      <c r="E25" s="202"/>
      <c r="F25" s="202"/>
      <c r="G25" s="202"/>
      <c r="H25" s="202"/>
      <c r="I25" s="202"/>
      <c r="J25" s="202"/>
      <c r="K25" s="202"/>
      <c r="L25" s="202"/>
      <c r="M25" s="202"/>
      <c r="N25" s="202"/>
      <c r="O25" s="202"/>
      <c r="P25" s="202"/>
      <c r="Q25" s="202"/>
      <c r="R25" s="202"/>
      <c r="S25" s="202"/>
      <c r="T25" s="202"/>
      <c r="U25" s="203"/>
      <c r="V25" s="2"/>
      <c r="W25" s="2"/>
      <c r="X25" s="2"/>
      <c r="Y25" s="2"/>
      <c r="Z25" s="2"/>
    </row>
    <row r="26" spans="1:26" ht="12.75" x14ac:dyDescent="0.2">
      <c r="A26" s="12" t="s">
        <v>30</v>
      </c>
      <c r="B26" s="10" t="s">
        <v>62</v>
      </c>
      <c r="C26" s="13" t="s">
        <v>30</v>
      </c>
      <c r="D26" s="207" t="s">
        <v>70</v>
      </c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2"/>
      <c r="T26" s="202"/>
      <c r="U26" s="203"/>
      <c r="V26" s="2"/>
      <c r="W26" s="2"/>
      <c r="X26" s="2"/>
      <c r="Y26" s="2"/>
      <c r="Z26" s="2"/>
    </row>
    <row r="27" spans="1:26" ht="28.5" customHeight="1" x14ac:dyDescent="0.2">
      <c r="A27" s="204" t="s">
        <v>30</v>
      </c>
      <c r="B27" s="205" t="s">
        <v>62</v>
      </c>
      <c r="C27" s="214" t="s">
        <v>30</v>
      </c>
      <c r="D27" s="213" t="s">
        <v>30</v>
      </c>
      <c r="E27" s="210" t="s">
        <v>176</v>
      </c>
      <c r="F27" s="203"/>
      <c r="G27" s="17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20"/>
      <c r="T27" s="190"/>
      <c r="U27" s="190"/>
      <c r="V27" s="2"/>
      <c r="W27" s="2"/>
      <c r="X27" s="2"/>
      <c r="Y27" s="2"/>
      <c r="Z27" s="2"/>
    </row>
    <row r="28" spans="1:26" ht="36.75" customHeight="1" x14ac:dyDescent="0.2">
      <c r="A28" s="198"/>
      <c r="B28" s="198"/>
      <c r="C28" s="198"/>
      <c r="D28" s="198"/>
      <c r="E28" s="223" t="s">
        <v>30</v>
      </c>
      <c r="F28" s="226" t="s">
        <v>179</v>
      </c>
      <c r="G28" s="229" t="s">
        <v>17</v>
      </c>
      <c r="H28" s="232">
        <f>I28</f>
        <v>32.987000000000002</v>
      </c>
      <c r="I28" s="232">
        <v>32.987000000000002</v>
      </c>
      <c r="J28" s="232"/>
      <c r="K28" s="232"/>
      <c r="L28" s="232"/>
      <c r="M28" s="232"/>
      <c r="N28" s="232"/>
      <c r="O28" s="232"/>
      <c r="P28" s="232"/>
      <c r="Q28" s="322" t="s">
        <v>190</v>
      </c>
      <c r="R28" s="325" t="s">
        <v>37</v>
      </c>
      <c r="S28" s="180" t="s">
        <v>180</v>
      </c>
      <c r="T28" s="181" t="s">
        <v>72</v>
      </c>
      <c r="U28" s="6">
        <v>35</v>
      </c>
      <c r="V28" s="2"/>
      <c r="W28" s="2"/>
      <c r="X28" s="2"/>
      <c r="Y28" s="2"/>
      <c r="Z28" s="2"/>
    </row>
    <row r="29" spans="1:26" ht="31.5" customHeight="1" x14ac:dyDescent="0.2">
      <c r="A29" s="198"/>
      <c r="B29" s="198"/>
      <c r="C29" s="198"/>
      <c r="D29" s="198"/>
      <c r="E29" s="224"/>
      <c r="F29" s="227"/>
      <c r="G29" s="230"/>
      <c r="H29" s="233"/>
      <c r="I29" s="233"/>
      <c r="J29" s="233"/>
      <c r="K29" s="233"/>
      <c r="L29" s="233"/>
      <c r="M29" s="233"/>
      <c r="N29" s="233"/>
      <c r="O29" s="233"/>
      <c r="P29" s="233"/>
      <c r="Q29" s="323"/>
      <c r="R29" s="326"/>
      <c r="S29" s="180" t="s">
        <v>181</v>
      </c>
      <c r="T29" s="181" t="s">
        <v>60</v>
      </c>
      <c r="U29" s="6">
        <v>59</v>
      </c>
      <c r="V29" s="2"/>
      <c r="W29" s="2"/>
      <c r="X29" s="2"/>
      <c r="Y29" s="2"/>
      <c r="Z29" s="2"/>
    </row>
    <row r="30" spans="1:26" s="179" customFormat="1" ht="31.5" customHeight="1" x14ac:dyDescent="0.2">
      <c r="A30" s="220"/>
      <c r="B30" s="220"/>
      <c r="C30" s="220"/>
      <c r="D30" s="220"/>
      <c r="E30" s="224"/>
      <c r="F30" s="227"/>
      <c r="G30" s="230"/>
      <c r="H30" s="233"/>
      <c r="I30" s="233"/>
      <c r="J30" s="233"/>
      <c r="K30" s="233"/>
      <c r="L30" s="233"/>
      <c r="M30" s="233"/>
      <c r="N30" s="233"/>
      <c r="O30" s="233"/>
      <c r="P30" s="233"/>
      <c r="Q30" s="323"/>
      <c r="R30" s="326"/>
      <c r="S30" s="180" t="s">
        <v>191</v>
      </c>
      <c r="T30" s="181" t="s">
        <v>72</v>
      </c>
      <c r="U30" s="6">
        <v>1.06</v>
      </c>
      <c r="V30" s="2"/>
      <c r="W30" s="2"/>
      <c r="X30" s="2"/>
      <c r="Y30" s="2"/>
      <c r="Z30" s="2"/>
    </row>
    <row r="31" spans="1:26" ht="23.25" customHeight="1" x14ac:dyDescent="0.2">
      <c r="A31" s="198"/>
      <c r="B31" s="198"/>
      <c r="C31" s="198"/>
      <c r="D31" s="199"/>
      <c r="E31" s="225"/>
      <c r="F31" s="228"/>
      <c r="G31" s="231"/>
      <c r="H31" s="234"/>
      <c r="I31" s="234"/>
      <c r="J31" s="234"/>
      <c r="K31" s="234"/>
      <c r="L31" s="234"/>
      <c r="M31" s="234"/>
      <c r="N31" s="234"/>
      <c r="O31" s="234"/>
      <c r="P31" s="234"/>
      <c r="Q31" s="324"/>
      <c r="R31" s="327"/>
      <c r="S31" s="180" t="s">
        <v>183</v>
      </c>
      <c r="T31" s="181" t="s">
        <v>182</v>
      </c>
      <c r="U31" s="192">
        <v>6</v>
      </c>
      <c r="V31" s="2"/>
      <c r="W31" s="2"/>
      <c r="X31" s="2"/>
      <c r="Y31" s="2"/>
      <c r="Z31" s="2"/>
    </row>
    <row r="32" spans="1:26" ht="12.75" x14ac:dyDescent="0.2">
      <c r="A32" s="199"/>
      <c r="B32" s="199"/>
      <c r="C32" s="199"/>
      <c r="D32" s="217" t="s">
        <v>39</v>
      </c>
      <c r="E32" s="202"/>
      <c r="F32" s="202"/>
      <c r="G32" s="203"/>
      <c r="H32" s="75">
        <f t="shared" ref="H32:P32" si="6">H28+H29+H31</f>
        <v>32.987000000000002</v>
      </c>
      <c r="I32" s="77">
        <f t="shared" si="6"/>
        <v>32.987000000000002</v>
      </c>
      <c r="J32" s="78">
        <f t="shared" si="6"/>
        <v>0</v>
      </c>
      <c r="K32" s="78">
        <f t="shared" si="6"/>
        <v>0</v>
      </c>
      <c r="L32" s="78">
        <f t="shared" si="6"/>
        <v>0</v>
      </c>
      <c r="M32" s="78">
        <f t="shared" si="6"/>
        <v>0</v>
      </c>
      <c r="N32" s="78">
        <f t="shared" si="6"/>
        <v>0</v>
      </c>
      <c r="O32" s="78">
        <f t="shared" si="6"/>
        <v>0</v>
      </c>
      <c r="P32" s="78">
        <f t="shared" si="6"/>
        <v>0</v>
      </c>
      <c r="Q32" s="201"/>
      <c r="R32" s="202"/>
      <c r="S32" s="202"/>
      <c r="T32" s="202"/>
      <c r="U32" s="203"/>
      <c r="V32" s="2"/>
      <c r="W32" s="2"/>
      <c r="X32" s="2"/>
      <c r="Y32" s="2"/>
      <c r="Z32" s="2"/>
    </row>
    <row r="33" spans="1:26" ht="12.75" x14ac:dyDescent="0.2">
      <c r="A33" s="8" t="s">
        <v>30</v>
      </c>
      <c r="B33" s="10" t="s">
        <v>62</v>
      </c>
      <c r="C33" s="13" t="s">
        <v>30</v>
      </c>
      <c r="D33" s="221" t="s">
        <v>40</v>
      </c>
      <c r="E33" s="202"/>
      <c r="F33" s="202"/>
      <c r="G33" s="203"/>
      <c r="H33" s="39">
        <f t="shared" ref="H33:P33" si="7">H32</f>
        <v>32.987000000000002</v>
      </c>
      <c r="I33" s="39">
        <f t="shared" si="7"/>
        <v>32.987000000000002</v>
      </c>
      <c r="J33" s="39">
        <f t="shared" si="7"/>
        <v>0</v>
      </c>
      <c r="K33" s="39">
        <f t="shared" si="7"/>
        <v>0</v>
      </c>
      <c r="L33" s="39">
        <f t="shared" si="7"/>
        <v>0</v>
      </c>
      <c r="M33" s="39">
        <f t="shared" si="7"/>
        <v>0</v>
      </c>
      <c r="N33" s="39">
        <f t="shared" si="7"/>
        <v>0</v>
      </c>
      <c r="O33" s="39">
        <f t="shared" si="7"/>
        <v>0</v>
      </c>
      <c r="P33" s="39">
        <f t="shared" si="7"/>
        <v>0</v>
      </c>
      <c r="Q33" s="219"/>
      <c r="R33" s="202"/>
      <c r="S33" s="202"/>
      <c r="T33" s="202"/>
      <c r="U33" s="203"/>
      <c r="V33" s="2"/>
      <c r="W33" s="2"/>
      <c r="X33" s="2"/>
      <c r="Y33" s="2"/>
      <c r="Z33" s="2"/>
    </row>
    <row r="34" spans="1:26" ht="13.5" customHeight="1" x14ac:dyDescent="0.2">
      <c r="A34" s="9" t="s">
        <v>30</v>
      </c>
      <c r="B34" s="10" t="s">
        <v>62</v>
      </c>
      <c r="C34" s="216" t="s">
        <v>44</v>
      </c>
      <c r="D34" s="202"/>
      <c r="E34" s="202"/>
      <c r="F34" s="202"/>
      <c r="G34" s="203"/>
      <c r="H34" s="41">
        <f t="shared" ref="H34:P34" si="8">H33</f>
        <v>32.987000000000002</v>
      </c>
      <c r="I34" s="41">
        <f t="shared" si="8"/>
        <v>32.987000000000002</v>
      </c>
      <c r="J34" s="41">
        <f t="shared" si="8"/>
        <v>0</v>
      </c>
      <c r="K34" s="41">
        <f t="shared" si="8"/>
        <v>0</v>
      </c>
      <c r="L34" s="41">
        <f t="shared" si="8"/>
        <v>0</v>
      </c>
      <c r="M34" s="41">
        <f t="shared" si="8"/>
        <v>0</v>
      </c>
      <c r="N34" s="41">
        <f t="shared" si="8"/>
        <v>0</v>
      </c>
      <c r="O34" s="41">
        <f t="shared" si="8"/>
        <v>0</v>
      </c>
      <c r="P34" s="41">
        <f t="shared" si="8"/>
        <v>0</v>
      </c>
      <c r="Q34" s="42"/>
      <c r="R34" s="222"/>
      <c r="S34" s="202"/>
      <c r="T34" s="202"/>
      <c r="U34" s="203"/>
      <c r="V34" s="1"/>
      <c r="W34" s="1"/>
      <c r="X34" s="1"/>
      <c r="Y34" s="1"/>
      <c r="Z34" s="1"/>
    </row>
    <row r="35" spans="1:26" ht="15.75" customHeight="1" x14ac:dyDescent="0.2">
      <c r="A35" s="9" t="s">
        <v>30</v>
      </c>
      <c r="B35" s="10" t="s">
        <v>66</v>
      </c>
      <c r="C35" s="206" t="s">
        <v>76</v>
      </c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2"/>
      <c r="T35" s="202"/>
      <c r="U35" s="203"/>
      <c r="V35" s="2"/>
      <c r="W35" s="2"/>
      <c r="X35" s="2"/>
      <c r="Y35" s="2"/>
      <c r="Z35" s="2"/>
    </row>
    <row r="36" spans="1:26" ht="12.75" x14ac:dyDescent="0.2">
      <c r="A36" s="9" t="s">
        <v>30</v>
      </c>
      <c r="B36" s="10" t="s">
        <v>66</v>
      </c>
      <c r="C36" s="13" t="s">
        <v>30</v>
      </c>
      <c r="D36" s="207" t="s">
        <v>184</v>
      </c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3"/>
      <c r="V36" s="2"/>
      <c r="W36" s="2"/>
      <c r="X36" s="2"/>
      <c r="Y36" s="2"/>
      <c r="Z36" s="2"/>
    </row>
    <row r="37" spans="1:26" ht="27.75" customHeight="1" x14ac:dyDescent="0.2">
      <c r="A37" s="204" t="s">
        <v>30</v>
      </c>
      <c r="B37" s="205" t="s">
        <v>66</v>
      </c>
      <c r="C37" s="214" t="s">
        <v>30</v>
      </c>
      <c r="D37" s="213" t="s">
        <v>30</v>
      </c>
      <c r="E37" s="210" t="s">
        <v>185</v>
      </c>
      <c r="F37" s="203"/>
      <c r="G37" s="17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20"/>
      <c r="T37" s="190"/>
      <c r="U37" s="190"/>
      <c r="V37" s="2"/>
      <c r="W37" s="2"/>
      <c r="X37" s="2"/>
      <c r="Y37" s="2"/>
      <c r="Z37" s="2"/>
    </row>
    <row r="38" spans="1:26" ht="32.25" customHeight="1" x14ac:dyDescent="0.2">
      <c r="A38" s="198"/>
      <c r="B38" s="198"/>
      <c r="C38" s="198"/>
      <c r="D38" s="198"/>
      <c r="E38" s="65" t="s">
        <v>30</v>
      </c>
      <c r="F38" s="180" t="s">
        <v>186</v>
      </c>
      <c r="G38" s="28" t="s">
        <v>17</v>
      </c>
      <c r="H38" s="31">
        <f>I38</f>
        <v>3.48</v>
      </c>
      <c r="I38" s="28">
        <v>3.48</v>
      </c>
      <c r="J38" s="28"/>
      <c r="K38" s="28"/>
      <c r="L38" s="28"/>
      <c r="M38" s="28"/>
      <c r="N38" s="28"/>
      <c r="O38" s="28"/>
      <c r="P38" s="28"/>
      <c r="Q38" s="183" t="s">
        <v>190</v>
      </c>
      <c r="R38" s="184" t="s">
        <v>37</v>
      </c>
      <c r="S38" s="182" t="s">
        <v>77</v>
      </c>
      <c r="T38" s="191" t="s">
        <v>60</v>
      </c>
      <c r="U38" s="192">
        <v>5</v>
      </c>
      <c r="V38" s="2"/>
      <c r="W38" s="2"/>
      <c r="X38" s="2"/>
      <c r="Y38" s="2"/>
      <c r="Z38" s="2"/>
    </row>
    <row r="39" spans="1:26" ht="12.75" x14ac:dyDescent="0.2">
      <c r="A39" s="199"/>
      <c r="B39" s="199"/>
      <c r="C39" s="199"/>
      <c r="D39" s="217" t="s">
        <v>39</v>
      </c>
      <c r="E39" s="202"/>
      <c r="F39" s="202"/>
      <c r="G39" s="203"/>
      <c r="H39" s="75">
        <f t="shared" ref="H39:P39" si="9">H38</f>
        <v>3.48</v>
      </c>
      <c r="I39" s="75">
        <f t="shared" si="9"/>
        <v>3.48</v>
      </c>
      <c r="J39" s="75">
        <f t="shared" si="9"/>
        <v>0</v>
      </c>
      <c r="K39" s="75">
        <f t="shared" si="9"/>
        <v>0</v>
      </c>
      <c r="L39" s="75">
        <f t="shared" si="9"/>
        <v>0</v>
      </c>
      <c r="M39" s="75">
        <f t="shared" si="9"/>
        <v>0</v>
      </c>
      <c r="N39" s="75">
        <f t="shared" si="9"/>
        <v>0</v>
      </c>
      <c r="O39" s="75">
        <f t="shared" si="9"/>
        <v>0</v>
      </c>
      <c r="P39" s="75">
        <f t="shared" si="9"/>
        <v>0</v>
      </c>
      <c r="Q39" s="201"/>
      <c r="R39" s="202"/>
      <c r="S39" s="202"/>
      <c r="T39" s="202"/>
      <c r="U39" s="203"/>
      <c r="V39" s="2"/>
      <c r="W39" s="2"/>
      <c r="X39" s="2"/>
      <c r="Y39" s="2"/>
      <c r="Z39" s="2"/>
    </row>
    <row r="40" spans="1:26" ht="31.5" customHeight="1" x14ac:dyDescent="0.2">
      <c r="A40" s="213" t="s">
        <v>30</v>
      </c>
      <c r="B40" s="205" t="s">
        <v>66</v>
      </c>
      <c r="C40" s="214" t="s">
        <v>30</v>
      </c>
      <c r="D40" s="213" t="s">
        <v>36</v>
      </c>
      <c r="E40" s="210" t="s">
        <v>187</v>
      </c>
      <c r="F40" s="203"/>
      <c r="G40" s="17"/>
      <c r="H40" s="19"/>
      <c r="I40" s="19"/>
      <c r="J40" s="19"/>
      <c r="K40" s="19"/>
      <c r="L40" s="19"/>
      <c r="M40" s="19"/>
      <c r="N40" s="19"/>
      <c r="O40" s="19"/>
      <c r="P40" s="19"/>
      <c r="Q40" s="108"/>
      <c r="R40" s="19"/>
      <c r="S40" s="20"/>
      <c r="T40" s="190"/>
      <c r="U40" s="190"/>
      <c r="V40" s="2"/>
      <c r="W40" s="2"/>
      <c r="X40" s="2"/>
      <c r="Y40" s="2"/>
      <c r="Z40" s="2"/>
    </row>
    <row r="41" spans="1:26" ht="27.75" customHeight="1" x14ac:dyDescent="0.2">
      <c r="A41" s="198"/>
      <c r="B41" s="198"/>
      <c r="C41" s="198"/>
      <c r="D41" s="198"/>
      <c r="E41" s="23" t="s">
        <v>30</v>
      </c>
      <c r="F41" s="186" t="s">
        <v>78</v>
      </c>
      <c r="G41" s="28"/>
      <c r="H41" s="66"/>
      <c r="I41" s="67"/>
      <c r="J41" s="67"/>
      <c r="K41" s="67"/>
      <c r="L41" s="67"/>
      <c r="M41" s="67"/>
      <c r="N41" s="67"/>
      <c r="O41" s="67"/>
      <c r="P41" s="67"/>
      <c r="Q41" s="183" t="s">
        <v>190</v>
      </c>
      <c r="R41" s="184" t="s">
        <v>37</v>
      </c>
      <c r="S41" s="185" t="s">
        <v>79</v>
      </c>
      <c r="T41" s="6" t="s">
        <v>60</v>
      </c>
      <c r="U41" s="193">
        <v>40</v>
      </c>
      <c r="V41" s="2"/>
      <c r="W41" s="2"/>
      <c r="X41" s="2"/>
      <c r="Y41" s="2"/>
      <c r="Z41" s="2"/>
    </row>
    <row r="42" spans="1:26" ht="18" customHeight="1" x14ac:dyDescent="0.2">
      <c r="A42" s="198"/>
      <c r="B42" s="198"/>
      <c r="C42" s="198"/>
      <c r="D42" s="109"/>
      <c r="E42" s="23" t="s">
        <v>36</v>
      </c>
      <c r="F42" s="186" t="s">
        <v>81</v>
      </c>
      <c r="G42" s="28"/>
      <c r="H42" s="66"/>
      <c r="I42" s="67"/>
      <c r="J42" s="67"/>
      <c r="K42" s="67"/>
      <c r="L42" s="67"/>
      <c r="M42" s="67"/>
      <c r="N42" s="67"/>
      <c r="O42" s="67"/>
      <c r="P42" s="67"/>
      <c r="Q42" s="183" t="s">
        <v>190</v>
      </c>
      <c r="R42" s="184" t="s">
        <v>37</v>
      </c>
      <c r="S42" s="186" t="s">
        <v>169</v>
      </c>
      <c r="T42" s="6" t="s">
        <v>60</v>
      </c>
      <c r="U42" s="193">
        <v>5</v>
      </c>
      <c r="V42" s="2"/>
      <c r="W42" s="2"/>
      <c r="X42" s="2"/>
      <c r="Y42" s="2"/>
      <c r="Z42" s="2"/>
    </row>
    <row r="43" spans="1:26" ht="29.25" customHeight="1" x14ac:dyDescent="0.2">
      <c r="A43" s="198"/>
      <c r="B43" s="198"/>
      <c r="C43" s="198"/>
      <c r="D43" s="109"/>
      <c r="E43" s="23" t="s">
        <v>62</v>
      </c>
      <c r="F43" s="186" t="s">
        <v>82</v>
      </c>
      <c r="G43" s="28"/>
      <c r="H43" s="66"/>
      <c r="I43" s="67"/>
      <c r="J43" s="67"/>
      <c r="K43" s="67"/>
      <c r="L43" s="67"/>
      <c r="M43" s="67"/>
      <c r="N43" s="67"/>
      <c r="O43" s="67"/>
      <c r="P43" s="67"/>
      <c r="Q43" s="183" t="s">
        <v>190</v>
      </c>
      <c r="R43" s="184" t="s">
        <v>37</v>
      </c>
      <c r="S43" s="186" t="s">
        <v>83</v>
      </c>
      <c r="T43" s="6" t="s">
        <v>60</v>
      </c>
      <c r="U43" s="193">
        <v>45</v>
      </c>
      <c r="V43" s="2"/>
      <c r="W43" s="2"/>
      <c r="X43" s="2"/>
      <c r="Y43" s="2"/>
      <c r="Z43" s="2"/>
    </row>
    <row r="44" spans="1:26" ht="41.25" customHeight="1" x14ac:dyDescent="0.2">
      <c r="A44" s="198"/>
      <c r="B44" s="198"/>
      <c r="C44" s="198"/>
      <c r="D44" s="109"/>
      <c r="E44" s="23" t="s">
        <v>66</v>
      </c>
      <c r="F44" s="187" t="s">
        <v>84</v>
      </c>
      <c r="G44" s="28"/>
      <c r="H44" s="66"/>
      <c r="I44" s="71"/>
      <c r="J44" s="71"/>
      <c r="K44" s="71"/>
      <c r="L44" s="71"/>
      <c r="M44" s="71"/>
      <c r="N44" s="71"/>
      <c r="O44" s="71"/>
      <c r="P44" s="71"/>
      <c r="Q44" s="183" t="s">
        <v>190</v>
      </c>
      <c r="R44" s="184" t="s">
        <v>37</v>
      </c>
      <c r="S44" s="186" t="s">
        <v>169</v>
      </c>
      <c r="T44" s="6" t="s">
        <v>71</v>
      </c>
      <c r="U44" s="193">
        <v>5</v>
      </c>
      <c r="V44" s="2"/>
      <c r="W44" s="2"/>
      <c r="X44" s="2"/>
      <c r="Y44" s="2"/>
      <c r="Z44" s="2"/>
    </row>
    <row r="45" spans="1:26" ht="21.75" customHeight="1" x14ac:dyDescent="0.2">
      <c r="A45" s="199"/>
      <c r="B45" s="199"/>
      <c r="C45" s="199"/>
      <c r="D45" s="109"/>
      <c r="E45" s="23" t="s">
        <v>68</v>
      </c>
      <c r="F45" s="187" t="s">
        <v>85</v>
      </c>
      <c r="G45" s="28"/>
      <c r="H45" s="66"/>
      <c r="I45" s="71"/>
      <c r="J45" s="71"/>
      <c r="K45" s="71"/>
      <c r="L45" s="71"/>
      <c r="M45" s="71"/>
      <c r="N45" s="71"/>
      <c r="O45" s="71"/>
      <c r="P45" s="71"/>
      <c r="Q45" s="183" t="s">
        <v>190</v>
      </c>
      <c r="R45" s="184" t="s">
        <v>37</v>
      </c>
      <c r="S45" s="186" t="s">
        <v>86</v>
      </c>
      <c r="T45" s="6" t="s">
        <v>60</v>
      </c>
      <c r="U45" s="193">
        <v>30</v>
      </c>
      <c r="V45" s="2"/>
      <c r="W45" s="2"/>
      <c r="X45" s="2"/>
      <c r="Y45" s="2"/>
      <c r="Z45" s="2"/>
    </row>
    <row r="46" spans="1:26" ht="12.75" x14ac:dyDescent="0.2">
      <c r="A46" s="110"/>
      <c r="B46" s="111"/>
      <c r="C46" s="112"/>
      <c r="D46" s="217" t="s">
        <v>39</v>
      </c>
      <c r="E46" s="202"/>
      <c r="F46" s="202"/>
      <c r="G46" s="203"/>
      <c r="H46" s="75">
        <f t="shared" ref="H46:P46" si="10">H45</f>
        <v>0</v>
      </c>
      <c r="I46" s="75">
        <f t="shared" si="10"/>
        <v>0</v>
      </c>
      <c r="J46" s="75">
        <f t="shared" si="10"/>
        <v>0</v>
      </c>
      <c r="K46" s="75">
        <f t="shared" si="10"/>
        <v>0</v>
      </c>
      <c r="L46" s="75">
        <f t="shared" si="10"/>
        <v>0</v>
      </c>
      <c r="M46" s="75">
        <f t="shared" si="10"/>
        <v>0</v>
      </c>
      <c r="N46" s="75">
        <f t="shared" si="10"/>
        <v>0</v>
      </c>
      <c r="O46" s="75">
        <f t="shared" si="10"/>
        <v>0</v>
      </c>
      <c r="P46" s="75">
        <f t="shared" si="10"/>
        <v>0</v>
      </c>
      <c r="Q46" s="201"/>
      <c r="R46" s="202"/>
      <c r="S46" s="202"/>
      <c r="T46" s="202"/>
      <c r="U46" s="203"/>
      <c r="V46" s="2"/>
      <c r="W46" s="2"/>
      <c r="X46" s="2"/>
      <c r="Y46" s="2"/>
      <c r="Z46" s="2"/>
    </row>
    <row r="47" spans="1:26" ht="12.75" customHeight="1" x14ac:dyDescent="0.2">
      <c r="A47" s="9" t="s">
        <v>30</v>
      </c>
      <c r="B47" s="10" t="s">
        <v>66</v>
      </c>
      <c r="C47" s="13" t="s">
        <v>30</v>
      </c>
      <c r="D47" s="218" t="s">
        <v>40</v>
      </c>
      <c r="E47" s="202"/>
      <c r="F47" s="202"/>
      <c r="G47" s="203"/>
      <c r="H47" s="39">
        <f t="shared" ref="H47:P47" si="11">H39+H46</f>
        <v>3.48</v>
      </c>
      <c r="I47" s="39">
        <f t="shared" si="11"/>
        <v>3.48</v>
      </c>
      <c r="J47" s="39">
        <f t="shared" si="11"/>
        <v>0</v>
      </c>
      <c r="K47" s="39">
        <f t="shared" si="11"/>
        <v>0</v>
      </c>
      <c r="L47" s="39">
        <f t="shared" si="11"/>
        <v>0</v>
      </c>
      <c r="M47" s="39">
        <f t="shared" si="11"/>
        <v>0</v>
      </c>
      <c r="N47" s="39">
        <f t="shared" si="11"/>
        <v>0</v>
      </c>
      <c r="O47" s="39">
        <f t="shared" si="11"/>
        <v>0</v>
      </c>
      <c r="P47" s="39">
        <f t="shared" si="11"/>
        <v>0</v>
      </c>
      <c r="Q47" s="219"/>
      <c r="R47" s="202"/>
      <c r="S47" s="202"/>
      <c r="T47" s="202"/>
      <c r="U47" s="203"/>
      <c r="V47" s="1"/>
      <c r="W47" s="1"/>
      <c r="X47" s="1"/>
      <c r="Y47" s="1"/>
      <c r="Z47" s="1"/>
    </row>
    <row r="48" spans="1:26" ht="13.5" customHeight="1" x14ac:dyDescent="0.2">
      <c r="A48" s="9" t="s">
        <v>30</v>
      </c>
      <c r="B48" s="10" t="s">
        <v>66</v>
      </c>
      <c r="C48" s="216" t="s">
        <v>44</v>
      </c>
      <c r="D48" s="202"/>
      <c r="E48" s="202"/>
      <c r="F48" s="202"/>
      <c r="G48" s="203"/>
      <c r="H48" s="41">
        <f t="shared" ref="H48:P48" si="12">H47</f>
        <v>3.48</v>
      </c>
      <c r="I48" s="41">
        <f t="shared" si="12"/>
        <v>3.48</v>
      </c>
      <c r="J48" s="41">
        <f t="shared" si="12"/>
        <v>0</v>
      </c>
      <c r="K48" s="41">
        <f t="shared" si="12"/>
        <v>0</v>
      </c>
      <c r="L48" s="41">
        <f t="shared" si="12"/>
        <v>0</v>
      </c>
      <c r="M48" s="41">
        <f t="shared" si="12"/>
        <v>0</v>
      </c>
      <c r="N48" s="41">
        <f t="shared" si="12"/>
        <v>0</v>
      </c>
      <c r="O48" s="41">
        <f t="shared" si="12"/>
        <v>0</v>
      </c>
      <c r="P48" s="41">
        <f t="shared" si="12"/>
        <v>0</v>
      </c>
      <c r="Q48" s="42"/>
      <c r="R48" s="222"/>
      <c r="S48" s="202"/>
      <c r="T48" s="202"/>
      <c r="U48" s="203"/>
      <c r="V48" s="1"/>
      <c r="W48" s="1"/>
      <c r="X48" s="1"/>
      <c r="Y48" s="1"/>
      <c r="Z48" s="1"/>
    </row>
    <row r="49" spans="1:26" ht="12.75" customHeight="1" x14ac:dyDescent="0.2">
      <c r="A49" s="113" t="s">
        <v>30</v>
      </c>
      <c r="B49" s="215" t="s">
        <v>89</v>
      </c>
      <c r="C49" s="202"/>
      <c r="D49" s="202"/>
      <c r="E49" s="202"/>
      <c r="F49" s="202"/>
      <c r="G49" s="203"/>
      <c r="H49" s="114">
        <f t="shared" ref="H49:P49" si="13">H17+H24+H34+H48</f>
        <v>51.906999999999996</v>
      </c>
      <c r="I49" s="114">
        <f t="shared" si="13"/>
        <v>51.906999999999996</v>
      </c>
      <c r="J49" s="114">
        <f t="shared" si="13"/>
        <v>0</v>
      </c>
      <c r="K49" s="114">
        <f t="shared" si="13"/>
        <v>0</v>
      </c>
      <c r="L49" s="114">
        <f t="shared" si="13"/>
        <v>0</v>
      </c>
      <c r="M49" s="114">
        <f t="shared" si="13"/>
        <v>0</v>
      </c>
      <c r="N49" s="114">
        <f t="shared" si="13"/>
        <v>0</v>
      </c>
      <c r="O49" s="114">
        <f t="shared" si="13"/>
        <v>0</v>
      </c>
      <c r="P49" s="114">
        <f t="shared" si="13"/>
        <v>0</v>
      </c>
      <c r="Q49" s="235"/>
      <c r="R49" s="202"/>
      <c r="S49" s="202"/>
      <c r="T49" s="202"/>
      <c r="U49" s="203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1"/>
      <c r="E50" s="1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1"/>
      <c r="S50" s="1"/>
      <c r="T50" s="188"/>
      <c r="U50" s="188"/>
      <c r="V50" s="1"/>
      <c r="W50" s="1"/>
      <c r="X50" s="1"/>
      <c r="Y50" s="1"/>
      <c r="Z50" s="1"/>
    </row>
    <row r="51" spans="1:26" ht="12.75" customHeight="1" x14ac:dyDescent="0.2">
      <c r="A51" s="1"/>
      <c r="B51" s="1"/>
      <c r="C51" s="1"/>
      <c r="D51" s="1"/>
      <c r="E51" s="1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1"/>
      <c r="S51" s="1"/>
      <c r="T51" s="188"/>
      <c r="U51" s="188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1"/>
      <c r="D52" s="1"/>
      <c r="E52" s="1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1"/>
      <c r="S52" s="1"/>
      <c r="T52" s="188"/>
      <c r="U52" s="188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1"/>
      <c r="E53" s="1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1"/>
      <c r="S53" s="1"/>
      <c r="T53" s="188"/>
      <c r="U53" s="188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1"/>
      <c r="E54" s="1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1"/>
      <c r="S54" s="1"/>
      <c r="T54" s="188"/>
      <c r="U54" s="188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1"/>
      <c r="E55" s="1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1"/>
      <c r="S55" s="1"/>
      <c r="T55" s="188"/>
      <c r="U55" s="188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1"/>
      <c r="E56" s="1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1"/>
      <c r="S56" s="1"/>
      <c r="T56" s="188"/>
      <c r="U56" s="188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1"/>
      <c r="E57" s="1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1"/>
      <c r="S57" s="1"/>
      <c r="T57" s="188"/>
      <c r="U57" s="188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1"/>
      <c r="S58" s="1"/>
      <c r="T58" s="188"/>
      <c r="U58" s="188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1"/>
      <c r="S59" s="1"/>
      <c r="T59" s="188"/>
      <c r="U59" s="188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1"/>
      <c r="S60" s="1"/>
      <c r="T60" s="188"/>
      <c r="U60" s="188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1"/>
      <c r="S61" s="1"/>
      <c r="T61" s="188"/>
      <c r="U61" s="188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1"/>
      <c r="S62" s="1"/>
      <c r="T62" s="188"/>
      <c r="U62" s="188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1"/>
      <c r="S63" s="1"/>
      <c r="T63" s="188"/>
      <c r="U63" s="188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1"/>
      <c r="S64" s="1"/>
      <c r="T64" s="188"/>
      <c r="U64" s="188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1"/>
      <c r="S65" s="1"/>
      <c r="T65" s="188"/>
      <c r="U65" s="188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1"/>
      <c r="S66" s="1"/>
      <c r="T66" s="188"/>
      <c r="U66" s="188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1"/>
      <c r="S67" s="1"/>
      <c r="T67" s="188"/>
      <c r="U67" s="188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1"/>
      <c r="S68" s="1"/>
      <c r="T68" s="188"/>
      <c r="U68" s="188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1"/>
      <c r="S69" s="1"/>
      <c r="T69" s="188"/>
      <c r="U69" s="188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1"/>
      <c r="S70" s="1"/>
      <c r="T70" s="188"/>
      <c r="U70" s="188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1"/>
      <c r="S71" s="1"/>
      <c r="T71" s="188"/>
      <c r="U71" s="188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1"/>
      <c r="S72" s="1"/>
      <c r="T72" s="188"/>
      <c r="U72" s="188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1"/>
      <c r="S73" s="1"/>
      <c r="T73" s="188"/>
      <c r="U73" s="188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1"/>
      <c r="S74" s="1"/>
      <c r="T74" s="188"/>
      <c r="U74" s="188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1"/>
      <c r="S75" s="1"/>
      <c r="T75" s="188"/>
      <c r="U75" s="188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1"/>
      <c r="S76" s="1"/>
      <c r="T76" s="188"/>
      <c r="U76" s="188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1"/>
      <c r="S77" s="1"/>
      <c r="T77" s="188"/>
      <c r="U77" s="188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1"/>
      <c r="S78" s="1"/>
      <c r="T78" s="188"/>
      <c r="U78" s="188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1"/>
      <c r="S79" s="1"/>
      <c r="T79" s="188"/>
      <c r="U79" s="188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1"/>
      <c r="S80" s="1"/>
      <c r="T80" s="188"/>
      <c r="U80" s="188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1"/>
      <c r="S81" s="1"/>
      <c r="T81" s="188"/>
      <c r="U81" s="188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1"/>
      <c r="S82" s="1"/>
      <c r="T82" s="188"/>
      <c r="U82" s="188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1"/>
      <c r="S83" s="1"/>
      <c r="T83" s="188"/>
      <c r="U83" s="188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1"/>
      <c r="S84" s="1"/>
      <c r="T84" s="188"/>
      <c r="U84" s="188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1"/>
      <c r="S85" s="1"/>
      <c r="T85" s="188"/>
      <c r="U85" s="188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1"/>
      <c r="S86" s="1"/>
      <c r="T86" s="188"/>
      <c r="U86" s="188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1"/>
      <c r="S87" s="1"/>
      <c r="T87" s="188"/>
      <c r="U87" s="188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1"/>
      <c r="S88" s="1"/>
      <c r="T88" s="188"/>
      <c r="U88" s="188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1"/>
      <c r="S89" s="1"/>
      <c r="T89" s="188"/>
      <c r="U89" s="188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1"/>
      <c r="S90" s="1"/>
      <c r="T90" s="188"/>
      <c r="U90" s="188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1"/>
      <c r="S91" s="1"/>
      <c r="T91" s="188"/>
      <c r="U91" s="188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1"/>
      <c r="S92" s="1"/>
      <c r="T92" s="188"/>
      <c r="U92" s="188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1"/>
      <c r="S93" s="1"/>
      <c r="T93" s="188"/>
      <c r="U93" s="188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1"/>
      <c r="S94" s="1"/>
      <c r="T94" s="188"/>
      <c r="U94" s="188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1"/>
      <c r="S95" s="1"/>
      <c r="T95" s="188"/>
      <c r="U95" s="188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1"/>
      <c r="S96" s="1"/>
      <c r="T96" s="188"/>
      <c r="U96" s="188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1"/>
      <c r="S97" s="1"/>
      <c r="T97" s="188"/>
      <c r="U97" s="188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1"/>
      <c r="S98" s="1"/>
      <c r="T98" s="188"/>
      <c r="U98" s="188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1"/>
      <c r="S99" s="1"/>
      <c r="T99" s="188"/>
      <c r="U99" s="188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1"/>
      <c r="S100" s="1"/>
      <c r="T100" s="188"/>
      <c r="U100" s="188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1"/>
      <c r="S101" s="1"/>
      <c r="T101" s="188"/>
      <c r="U101" s="188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1"/>
      <c r="S102" s="1"/>
      <c r="T102" s="188"/>
      <c r="U102" s="188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1"/>
      <c r="S103" s="1"/>
      <c r="T103" s="188"/>
      <c r="U103" s="188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1"/>
      <c r="S104" s="1"/>
      <c r="T104" s="188"/>
      <c r="U104" s="188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1"/>
      <c r="S105" s="1"/>
      <c r="T105" s="188"/>
      <c r="U105" s="188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1"/>
      <c r="S106" s="1"/>
      <c r="T106" s="188"/>
      <c r="U106" s="188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1"/>
      <c r="S107" s="1"/>
      <c r="T107" s="188"/>
      <c r="U107" s="188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1"/>
      <c r="S108" s="1"/>
      <c r="T108" s="188"/>
      <c r="U108" s="188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1"/>
      <c r="S109" s="1"/>
      <c r="T109" s="188"/>
      <c r="U109" s="188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1"/>
      <c r="S110" s="1"/>
      <c r="T110" s="188"/>
      <c r="U110" s="188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1"/>
      <c r="S111" s="1"/>
      <c r="T111" s="188"/>
      <c r="U111" s="188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1"/>
      <c r="S112" s="1"/>
      <c r="T112" s="188"/>
      <c r="U112" s="188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1"/>
      <c r="S113" s="1"/>
      <c r="T113" s="188"/>
      <c r="U113" s="188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1"/>
      <c r="S114" s="1"/>
      <c r="T114" s="188"/>
      <c r="U114" s="188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1"/>
      <c r="S115" s="1"/>
      <c r="T115" s="188"/>
      <c r="U115" s="188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1"/>
      <c r="S116" s="1"/>
      <c r="T116" s="188"/>
      <c r="U116" s="188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1"/>
      <c r="S117" s="1"/>
      <c r="T117" s="188"/>
      <c r="U117" s="188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1"/>
      <c r="S118" s="1"/>
      <c r="T118" s="188"/>
      <c r="U118" s="188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1"/>
      <c r="S119" s="1"/>
      <c r="T119" s="188"/>
      <c r="U119" s="188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1"/>
      <c r="S120" s="1"/>
      <c r="T120" s="188"/>
      <c r="U120" s="188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1"/>
      <c r="S121" s="1"/>
      <c r="T121" s="188"/>
      <c r="U121" s="188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1"/>
      <c r="S122" s="1"/>
      <c r="T122" s="188"/>
      <c r="U122" s="188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1"/>
      <c r="S123" s="1"/>
      <c r="T123" s="188"/>
      <c r="U123" s="188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1"/>
      <c r="S124" s="1"/>
      <c r="T124" s="188"/>
      <c r="U124" s="188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1"/>
      <c r="S125" s="1"/>
      <c r="T125" s="188"/>
      <c r="U125" s="188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1"/>
      <c r="S126" s="1"/>
      <c r="T126" s="188"/>
      <c r="U126" s="188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1"/>
      <c r="S127" s="1"/>
      <c r="T127" s="188"/>
      <c r="U127" s="188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1"/>
      <c r="S128" s="1"/>
      <c r="T128" s="188"/>
      <c r="U128" s="188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1"/>
      <c r="S129" s="1"/>
      <c r="T129" s="188"/>
      <c r="U129" s="188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1"/>
      <c r="S130" s="1"/>
      <c r="T130" s="188"/>
      <c r="U130" s="188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1"/>
      <c r="S131" s="1"/>
      <c r="T131" s="188"/>
      <c r="U131" s="188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1"/>
      <c r="S132" s="1"/>
      <c r="T132" s="188"/>
      <c r="U132" s="188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1"/>
      <c r="S133" s="1"/>
      <c r="T133" s="188"/>
      <c r="U133" s="188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1"/>
      <c r="S134" s="1"/>
      <c r="T134" s="188"/>
      <c r="U134" s="188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1"/>
      <c r="S135" s="1"/>
      <c r="T135" s="188"/>
      <c r="U135" s="188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1"/>
      <c r="S136" s="1"/>
      <c r="T136" s="188"/>
      <c r="U136" s="188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1"/>
      <c r="S137" s="1"/>
      <c r="T137" s="188"/>
      <c r="U137" s="188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1"/>
      <c r="S138" s="1"/>
      <c r="T138" s="188"/>
      <c r="U138" s="188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1"/>
      <c r="S139" s="1"/>
      <c r="T139" s="188"/>
      <c r="U139" s="188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1"/>
      <c r="S140" s="1"/>
      <c r="T140" s="188"/>
      <c r="U140" s="188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1"/>
      <c r="S141" s="1"/>
      <c r="T141" s="188"/>
      <c r="U141" s="188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1"/>
      <c r="S142" s="1"/>
      <c r="T142" s="188"/>
      <c r="U142" s="188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1"/>
      <c r="S143" s="1"/>
      <c r="T143" s="188"/>
      <c r="U143" s="188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1"/>
      <c r="S144" s="1"/>
      <c r="T144" s="188"/>
      <c r="U144" s="188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1"/>
      <c r="S145" s="1"/>
      <c r="T145" s="188"/>
      <c r="U145" s="188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1"/>
      <c r="S146" s="1"/>
      <c r="T146" s="188"/>
      <c r="U146" s="188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1"/>
      <c r="S147" s="1"/>
      <c r="T147" s="188"/>
      <c r="U147" s="188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1"/>
      <c r="S148" s="1"/>
      <c r="T148" s="188"/>
      <c r="U148" s="188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1"/>
      <c r="S149" s="1"/>
      <c r="T149" s="188"/>
      <c r="U149" s="188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1"/>
      <c r="S150" s="1"/>
      <c r="T150" s="188"/>
      <c r="U150" s="188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1"/>
      <c r="S151" s="1"/>
      <c r="T151" s="188"/>
      <c r="U151" s="188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1"/>
      <c r="S152" s="1"/>
      <c r="T152" s="188"/>
      <c r="U152" s="188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1"/>
      <c r="S153" s="1"/>
      <c r="T153" s="188"/>
      <c r="U153" s="188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1"/>
      <c r="S154" s="1"/>
      <c r="T154" s="188"/>
      <c r="U154" s="188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1"/>
      <c r="S155" s="1"/>
      <c r="T155" s="188"/>
      <c r="U155" s="188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1"/>
      <c r="S156" s="1"/>
      <c r="T156" s="188"/>
      <c r="U156" s="188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1"/>
      <c r="S157" s="1"/>
      <c r="T157" s="188"/>
      <c r="U157" s="188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1"/>
      <c r="S158" s="1"/>
      <c r="T158" s="188"/>
      <c r="U158" s="188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1"/>
      <c r="S159" s="1"/>
      <c r="T159" s="188"/>
      <c r="U159" s="188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1"/>
      <c r="S160" s="1"/>
      <c r="T160" s="188"/>
      <c r="U160" s="188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1"/>
      <c r="S161" s="1"/>
      <c r="T161" s="188"/>
      <c r="U161" s="188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1"/>
      <c r="S162" s="1"/>
      <c r="T162" s="188"/>
      <c r="U162" s="188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1"/>
      <c r="S163" s="1"/>
      <c r="T163" s="188"/>
      <c r="U163" s="188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1"/>
      <c r="S164" s="1"/>
      <c r="T164" s="188"/>
      <c r="U164" s="188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1"/>
      <c r="S165" s="1"/>
      <c r="T165" s="188"/>
      <c r="U165" s="188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1"/>
      <c r="S166" s="1"/>
      <c r="T166" s="188"/>
      <c r="U166" s="188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1"/>
      <c r="S167" s="1"/>
      <c r="T167" s="188"/>
      <c r="U167" s="188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1"/>
      <c r="S168" s="1"/>
      <c r="T168" s="188"/>
      <c r="U168" s="188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1"/>
      <c r="S169" s="1"/>
      <c r="T169" s="188"/>
      <c r="U169" s="188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1"/>
      <c r="S170" s="1"/>
      <c r="T170" s="188"/>
      <c r="U170" s="188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1"/>
      <c r="S171" s="1"/>
      <c r="T171" s="188"/>
      <c r="U171" s="188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1"/>
      <c r="S172" s="1"/>
      <c r="T172" s="188"/>
      <c r="U172" s="188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1"/>
      <c r="S173" s="1"/>
      <c r="T173" s="188"/>
      <c r="U173" s="188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1"/>
      <c r="S174" s="1"/>
      <c r="T174" s="188"/>
      <c r="U174" s="188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1"/>
      <c r="S175" s="1"/>
      <c r="T175" s="188"/>
      <c r="U175" s="188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1"/>
      <c r="S176" s="1"/>
      <c r="T176" s="188"/>
      <c r="U176" s="188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1"/>
      <c r="S177" s="1"/>
      <c r="T177" s="188"/>
      <c r="U177" s="188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1"/>
      <c r="S178" s="1"/>
      <c r="T178" s="188"/>
      <c r="U178" s="188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1"/>
      <c r="S179" s="1"/>
      <c r="T179" s="188"/>
      <c r="U179" s="188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1"/>
      <c r="S180" s="1"/>
      <c r="T180" s="188"/>
      <c r="U180" s="188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1"/>
      <c r="S181" s="1"/>
      <c r="T181" s="188"/>
      <c r="U181" s="188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1"/>
      <c r="S182" s="1"/>
      <c r="T182" s="188"/>
      <c r="U182" s="188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1"/>
      <c r="S183" s="1"/>
      <c r="T183" s="188"/>
      <c r="U183" s="188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1"/>
      <c r="S184" s="1"/>
      <c r="T184" s="188"/>
      <c r="U184" s="188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1"/>
      <c r="S185" s="1"/>
      <c r="T185" s="188"/>
      <c r="U185" s="188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1"/>
      <c r="S186" s="1"/>
      <c r="T186" s="188"/>
      <c r="U186" s="188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1"/>
      <c r="S187" s="1"/>
      <c r="T187" s="188"/>
      <c r="U187" s="188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1"/>
      <c r="S188" s="1"/>
      <c r="T188" s="188"/>
      <c r="U188" s="188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1"/>
      <c r="S189" s="1"/>
      <c r="T189" s="188"/>
      <c r="U189" s="188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1"/>
      <c r="S190" s="1"/>
      <c r="T190" s="188"/>
      <c r="U190" s="188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1"/>
      <c r="S191" s="1"/>
      <c r="T191" s="188"/>
      <c r="U191" s="188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1"/>
      <c r="S192" s="1"/>
      <c r="T192" s="188"/>
      <c r="U192" s="188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1"/>
      <c r="S193" s="1"/>
      <c r="T193" s="188"/>
      <c r="U193" s="188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1"/>
      <c r="S194" s="1"/>
      <c r="T194" s="188"/>
      <c r="U194" s="188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1"/>
      <c r="S195" s="1"/>
      <c r="T195" s="188"/>
      <c r="U195" s="188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1"/>
      <c r="S196" s="1"/>
      <c r="T196" s="188"/>
      <c r="U196" s="188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1"/>
      <c r="S197" s="1"/>
      <c r="T197" s="188"/>
      <c r="U197" s="188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1"/>
      <c r="S198" s="1"/>
      <c r="T198" s="188"/>
      <c r="U198" s="188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1"/>
      <c r="S199" s="1"/>
      <c r="T199" s="188"/>
      <c r="U199" s="188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1"/>
      <c r="S200" s="1"/>
      <c r="T200" s="188"/>
      <c r="U200" s="188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1"/>
      <c r="S201" s="1"/>
      <c r="T201" s="188"/>
      <c r="U201" s="188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1"/>
      <c r="S202" s="1"/>
      <c r="T202" s="188"/>
      <c r="U202" s="188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1"/>
      <c r="S203" s="1"/>
      <c r="T203" s="188"/>
      <c r="U203" s="188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1"/>
      <c r="S204" s="1"/>
      <c r="T204" s="188"/>
      <c r="U204" s="188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1"/>
      <c r="S205" s="1"/>
      <c r="T205" s="188"/>
      <c r="U205" s="188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1"/>
      <c r="S206" s="1"/>
      <c r="T206" s="188"/>
      <c r="U206" s="188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1"/>
      <c r="S207" s="1"/>
      <c r="T207" s="188"/>
      <c r="U207" s="188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1"/>
      <c r="S208" s="1"/>
      <c r="T208" s="188"/>
      <c r="U208" s="188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1"/>
      <c r="S209" s="1"/>
      <c r="T209" s="188"/>
      <c r="U209" s="188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1"/>
      <c r="S210" s="1"/>
      <c r="T210" s="188"/>
      <c r="U210" s="188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1"/>
      <c r="S211" s="1"/>
      <c r="T211" s="188"/>
      <c r="U211" s="188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1"/>
      <c r="S212" s="1"/>
      <c r="T212" s="188"/>
      <c r="U212" s="188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1"/>
      <c r="S213" s="1"/>
      <c r="T213" s="188"/>
      <c r="U213" s="188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1"/>
      <c r="S214" s="1"/>
      <c r="T214" s="188"/>
      <c r="U214" s="188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1"/>
      <c r="S215" s="1"/>
      <c r="T215" s="188"/>
      <c r="U215" s="188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1"/>
      <c r="S216" s="1"/>
      <c r="T216" s="188"/>
      <c r="U216" s="188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1"/>
      <c r="S217" s="1"/>
      <c r="T217" s="188"/>
      <c r="U217" s="188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1"/>
      <c r="S218" s="1"/>
      <c r="T218" s="188"/>
      <c r="U218" s="188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1"/>
      <c r="S219" s="1"/>
      <c r="T219" s="188"/>
      <c r="U219" s="188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1"/>
      <c r="S220" s="1"/>
      <c r="T220" s="188"/>
      <c r="U220" s="188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1"/>
      <c r="S221" s="1"/>
      <c r="T221" s="188"/>
      <c r="U221" s="188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1"/>
      <c r="S222" s="1"/>
      <c r="T222" s="188"/>
      <c r="U222" s="188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1"/>
      <c r="S223" s="1"/>
      <c r="T223" s="188"/>
      <c r="U223" s="188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1"/>
      <c r="S224" s="1"/>
      <c r="T224" s="188"/>
      <c r="U224" s="188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1"/>
      <c r="S225" s="1"/>
      <c r="T225" s="188"/>
      <c r="U225" s="188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1"/>
      <c r="S226" s="1"/>
      <c r="T226" s="188"/>
      <c r="U226" s="188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1"/>
      <c r="S227" s="1"/>
      <c r="T227" s="188"/>
      <c r="U227" s="188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1"/>
      <c r="S228" s="1"/>
      <c r="T228" s="188"/>
      <c r="U228" s="188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1"/>
      <c r="S229" s="1"/>
      <c r="T229" s="188"/>
      <c r="U229" s="188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1"/>
      <c r="S230" s="1"/>
      <c r="T230" s="188"/>
      <c r="U230" s="188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1"/>
      <c r="S231" s="1"/>
      <c r="T231" s="188"/>
      <c r="U231" s="188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1"/>
      <c r="S232" s="1"/>
      <c r="T232" s="188"/>
      <c r="U232" s="188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1"/>
      <c r="S233" s="1"/>
      <c r="T233" s="188"/>
      <c r="U233" s="188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1"/>
      <c r="S234" s="1"/>
      <c r="T234" s="188"/>
      <c r="U234" s="188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1"/>
      <c r="S235" s="1"/>
      <c r="T235" s="188"/>
      <c r="U235" s="188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1"/>
      <c r="S236" s="1"/>
      <c r="T236" s="188"/>
      <c r="U236" s="188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1"/>
      <c r="S237" s="1"/>
      <c r="T237" s="188"/>
      <c r="U237" s="188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1"/>
      <c r="S238" s="1"/>
      <c r="T238" s="188"/>
      <c r="U238" s="188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1"/>
      <c r="S239" s="1"/>
      <c r="T239" s="188"/>
      <c r="U239" s="188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1"/>
      <c r="S240" s="1"/>
      <c r="T240" s="188"/>
      <c r="U240" s="188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1"/>
      <c r="S241" s="1"/>
      <c r="T241" s="188"/>
      <c r="U241" s="188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1"/>
      <c r="S242" s="1"/>
      <c r="T242" s="188"/>
      <c r="U242" s="188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1"/>
      <c r="S243" s="1"/>
      <c r="T243" s="188"/>
      <c r="U243" s="188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1"/>
      <c r="S244" s="1"/>
      <c r="T244" s="188"/>
      <c r="U244" s="188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1"/>
      <c r="S245" s="1"/>
      <c r="T245" s="188"/>
      <c r="U245" s="188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1"/>
      <c r="S246" s="1"/>
      <c r="T246" s="188"/>
      <c r="U246" s="188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1"/>
      <c r="S247" s="1"/>
      <c r="T247" s="188"/>
      <c r="U247" s="188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1"/>
      <c r="S248" s="1"/>
      <c r="T248" s="188"/>
      <c r="U248" s="188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1"/>
      <c r="S249" s="1"/>
      <c r="T249" s="188"/>
      <c r="U249" s="188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1"/>
      <c r="S250" s="1"/>
      <c r="T250" s="188"/>
      <c r="U250" s="188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1"/>
      <c r="S251" s="1"/>
      <c r="T251" s="188"/>
      <c r="U251" s="188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1"/>
      <c r="S252" s="1"/>
      <c r="T252" s="188"/>
      <c r="U252" s="188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1"/>
      <c r="S253" s="1"/>
      <c r="T253" s="188"/>
      <c r="U253" s="188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1"/>
      <c r="S254" s="1"/>
      <c r="T254" s="188"/>
      <c r="U254" s="188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1"/>
      <c r="S255" s="1"/>
      <c r="T255" s="188"/>
      <c r="U255" s="188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1"/>
      <c r="S256" s="1"/>
      <c r="T256" s="188"/>
      <c r="U256" s="188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1"/>
      <c r="S257" s="1"/>
      <c r="T257" s="188"/>
      <c r="U257" s="188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1"/>
      <c r="S258" s="1"/>
      <c r="T258" s="188"/>
      <c r="U258" s="188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1"/>
      <c r="S259" s="1"/>
      <c r="T259" s="188"/>
      <c r="U259" s="188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1"/>
      <c r="S260" s="1"/>
      <c r="T260" s="188"/>
      <c r="U260" s="188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1"/>
      <c r="S261" s="1"/>
      <c r="T261" s="188"/>
      <c r="U261" s="188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1"/>
      <c r="S262" s="1"/>
      <c r="T262" s="188"/>
      <c r="U262" s="188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1"/>
      <c r="S263" s="1"/>
      <c r="T263" s="188"/>
      <c r="U263" s="188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1"/>
      <c r="S264" s="1"/>
      <c r="T264" s="188"/>
      <c r="U264" s="188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1"/>
      <c r="S265" s="1"/>
      <c r="T265" s="188"/>
      <c r="U265" s="188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1"/>
      <c r="S266" s="1"/>
      <c r="T266" s="188"/>
      <c r="U266" s="188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1"/>
      <c r="S267" s="1"/>
      <c r="T267" s="188"/>
      <c r="U267" s="188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1"/>
      <c r="S268" s="1"/>
      <c r="T268" s="188"/>
      <c r="U268" s="188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1"/>
      <c r="S269" s="1"/>
      <c r="T269" s="188"/>
      <c r="U269" s="188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1"/>
      <c r="S270" s="1"/>
      <c r="T270" s="188"/>
      <c r="U270" s="188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1"/>
      <c r="S271" s="1"/>
      <c r="T271" s="188"/>
      <c r="U271" s="188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1"/>
      <c r="S272" s="1"/>
      <c r="T272" s="188"/>
      <c r="U272" s="188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1"/>
      <c r="S273" s="1"/>
      <c r="T273" s="188"/>
      <c r="U273" s="188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1"/>
      <c r="S274" s="1"/>
      <c r="T274" s="188"/>
      <c r="U274" s="188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1"/>
      <c r="S275" s="1"/>
      <c r="T275" s="188"/>
      <c r="U275" s="188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1"/>
      <c r="S276" s="1"/>
      <c r="T276" s="188"/>
      <c r="U276" s="188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1"/>
      <c r="S277" s="1"/>
      <c r="T277" s="188"/>
      <c r="U277" s="188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1"/>
      <c r="S278" s="1"/>
      <c r="T278" s="188"/>
      <c r="U278" s="188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1"/>
      <c r="S279" s="1"/>
      <c r="T279" s="188"/>
      <c r="U279" s="188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1"/>
      <c r="S280" s="1"/>
      <c r="T280" s="188"/>
      <c r="U280" s="188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1"/>
      <c r="S281" s="1"/>
      <c r="T281" s="188"/>
      <c r="U281" s="188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1"/>
      <c r="S282" s="1"/>
      <c r="T282" s="188"/>
      <c r="U282" s="188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1"/>
      <c r="S283" s="1"/>
      <c r="T283" s="188"/>
      <c r="U283" s="188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1"/>
      <c r="S284" s="1"/>
      <c r="T284" s="188"/>
      <c r="U284" s="188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1"/>
      <c r="S285" s="1"/>
      <c r="T285" s="188"/>
      <c r="U285" s="188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1"/>
      <c r="S286" s="1"/>
      <c r="T286" s="188"/>
      <c r="U286" s="188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1"/>
      <c r="S287" s="1"/>
      <c r="T287" s="188"/>
      <c r="U287" s="188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1"/>
      <c r="S288" s="1"/>
      <c r="T288" s="188"/>
      <c r="U288" s="188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1"/>
      <c r="S289" s="1"/>
      <c r="T289" s="188"/>
      <c r="U289" s="188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1"/>
      <c r="S290" s="1"/>
      <c r="T290" s="188"/>
      <c r="U290" s="188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1"/>
      <c r="S291" s="1"/>
      <c r="T291" s="188"/>
      <c r="U291" s="188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1"/>
      <c r="S292" s="1"/>
      <c r="T292" s="188"/>
      <c r="U292" s="188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1"/>
      <c r="S293" s="1"/>
      <c r="T293" s="188"/>
      <c r="U293" s="188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1"/>
      <c r="S294" s="1"/>
      <c r="T294" s="188"/>
      <c r="U294" s="188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1"/>
      <c r="S295" s="1"/>
      <c r="T295" s="188"/>
      <c r="U295" s="188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1"/>
      <c r="S296" s="1"/>
      <c r="T296" s="188"/>
      <c r="U296" s="188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1"/>
      <c r="S297" s="1"/>
      <c r="T297" s="188"/>
      <c r="U297" s="188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1"/>
      <c r="S298" s="1"/>
      <c r="T298" s="188"/>
      <c r="U298" s="188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1"/>
      <c r="S299" s="1"/>
      <c r="T299" s="188"/>
      <c r="U299" s="188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1"/>
      <c r="S300" s="1"/>
      <c r="T300" s="188"/>
      <c r="U300" s="188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1"/>
      <c r="S301" s="1"/>
      <c r="T301" s="188"/>
      <c r="U301" s="188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1"/>
      <c r="S302" s="1"/>
      <c r="T302" s="188"/>
      <c r="U302" s="188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1"/>
      <c r="S303" s="1"/>
      <c r="T303" s="188"/>
      <c r="U303" s="188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1"/>
      <c r="S304" s="1"/>
      <c r="T304" s="188"/>
      <c r="U304" s="188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1"/>
      <c r="S305" s="1"/>
      <c r="T305" s="188"/>
      <c r="U305" s="188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1"/>
      <c r="S306" s="1"/>
      <c r="T306" s="188"/>
      <c r="U306" s="188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1"/>
      <c r="S307" s="1"/>
      <c r="T307" s="188"/>
      <c r="U307" s="188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1"/>
      <c r="S308" s="1"/>
      <c r="T308" s="188"/>
      <c r="U308" s="188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1"/>
      <c r="S309" s="1"/>
      <c r="T309" s="188"/>
      <c r="U309" s="188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1"/>
      <c r="S310" s="1"/>
      <c r="T310" s="188"/>
      <c r="U310" s="188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1"/>
      <c r="S311" s="1"/>
      <c r="T311" s="188"/>
      <c r="U311" s="188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1"/>
      <c r="S312" s="1"/>
      <c r="T312" s="188"/>
      <c r="U312" s="188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1"/>
      <c r="S313" s="1"/>
      <c r="T313" s="188"/>
      <c r="U313" s="188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1"/>
      <c r="S314" s="1"/>
      <c r="T314" s="188"/>
      <c r="U314" s="188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1"/>
      <c r="S315" s="1"/>
      <c r="T315" s="188"/>
      <c r="U315" s="188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1"/>
      <c r="S316" s="1"/>
      <c r="T316" s="188"/>
      <c r="U316" s="188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1"/>
      <c r="S317" s="1"/>
      <c r="T317" s="188"/>
      <c r="U317" s="188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1"/>
      <c r="S318" s="1"/>
      <c r="T318" s="188"/>
      <c r="U318" s="188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1"/>
      <c r="S319" s="1"/>
      <c r="T319" s="188"/>
      <c r="U319" s="188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1"/>
      <c r="S320" s="1"/>
      <c r="T320" s="188"/>
      <c r="U320" s="188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1"/>
      <c r="S321" s="1"/>
      <c r="T321" s="188"/>
      <c r="U321" s="188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1"/>
      <c r="S322" s="1"/>
      <c r="T322" s="188"/>
      <c r="U322" s="188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1"/>
      <c r="S323" s="1"/>
      <c r="T323" s="188"/>
      <c r="U323" s="188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1"/>
      <c r="S324" s="1"/>
      <c r="T324" s="188"/>
      <c r="U324" s="188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1"/>
      <c r="S325" s="1"/>
      <c r="T325" s="188"/>
      <c r="U325" s="188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1"/>
      <c r="S326" s="1"/>
      <c r="T326" s="188"/>
      <c r="U326" s="188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1"/>
      <c r="S327" s="1"/>
      <c r="T327" s="188"/>
      <c r="U327" s="188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1"/>
      <c r="S328" s="1"/>
      <c r="T328" s="188"/>
      <c r="U328" s="188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1"/>
      <c r="S329" s="1"/>
      <c r="T329" s="188"/>
      <c r="U329" s="188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1"/>
      <c r="S330" s="1"/>
      <c r="T330" s="188"/>
      <c r="U330" s="188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1"/>
      <c r="S331" s="1"/>
      <c r="T331" s="188"/>
      <c r="U331" s="188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1"/>
      <c r="S332" s="1"/>
      <c r="T332" s="188"/>
      <c r="U332" s="188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1"/>
      <c r="S333" s="1"/>
      <c r="T333" s="188"/>
      <c r="U333" s="188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1"/>
      <c r="S334" s="1"/>
      <c r="T334" s="188"/>
      <c r="U334" s="188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1"/>
      <c r="S335" s="1"/>
      <c r="T335" s="188"/>
      <c r="U335" s="188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1"/>
      <c r="S336" s="1"/>
      <c r="T336" s="188"/>
      <c r="U336" s="188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1"/>
      <c r="S337" s="1"/>
      <c r="T337" s="188"/>
      <c r="U337" s="188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1"/>
      <c r="S338" s="1"/>
      <c r="T338" s="188"/>
      <c r="U338" s="188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1"/>
      <c r="S339" s="1"/>
      <c r="T339" s="188"/>
      <c r="U339" s="188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1"/>
      <c r="S340" s="1"/>
      <c r="T340" s="188"/>
      <c r="U340" s="188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1"/>
      <c r="S341" s="1"/>
      <c r="T341" s="188"/>
      <c r="U341" s="188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1"/>
      <c r="S342" s="1"/>
      <c r="T342" s="188"/>
      <c r="U342" s="188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1"/>
      <c r="S343" s="1"/>
      <c r="T343" s="188"/>
      <c r="U343" s="188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1"/>
      <c r="S344" s="1"/>
      <c r="T344" s="188"/>
      <c r="U344" s="188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1"/>
      <c r="S345" s="1"/>
      <c r="T345" s="188"/>
      <c r="U345" s="188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1"/>
      <c r="S346" s="1"/>
      <c r="T346" s="188"/>
      <c r="U346" s="188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1"/>
      <c r="S347" s="1"/>
      <c r="T347" s="188"/>
      <c r="U347" s="188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1"/>
      <c r="S348" s="1"/>
      <c r="T348" s="188"/>
      <c r="U348" s="188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1"/>
      <c r="S349" s="1"/>
      <c r="T349" s="188"/>
      <c r="U349" s="188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1"/>
      <c r="S350" s="1"/>
      <c r="T350" s="188"/>
      <c r="U350" s="188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1"/>
      <c r="S351" s="1"/>
      <c r="T351" s="188"/>
      <c r="U351" s="188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1"/>
      <c r="S352" s="1"/>
      <c r="T352" s="188"/>
      <c r="U352" s="188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1"/>
      <c r="S353" s="1"/>
      <c r="T353" s="188"/>
      <c r="U353" s="188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1"/>
      <c r="S354" s="1"/>
      <c r="T354" s="188"/>
      <c r="U354" s="188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1"/>
      <c r="S355" s="1"/>
      <c r="T355" s="188"/>
      <c r="U355" s="188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1"/>
      <c r="S356" s="1"/>
      <c r="T356" s="188"/>
      <c r="U356" s="188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1"/>
      <c r="S357" s="1"/>
      <c r="T357" s="188"/>
      <c r="U357" s="188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1"/>
      <c r="S358" s="1"/>
      <c r="T358" s="188"/>
      <c r="U358" s="188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1"/>
      <c r="S359" s="1"/>
      <c r="T359" s="188"/>
      <c r="U359" s="188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1"/>
      <c r="S360" s="1"/>
      <c r="T360" s="188"/>
      <c r="U360" s="188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1"/>
      <c r="S361" s="1"/>
      <c r="T361" s="188"/>
      <c r="U361" s="188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1"/>
      <c r="S362" s="1"/>
      <c r="T362" s="188"/>
      <c r="U362" s="188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1"/>
      <c r="S363" s="1"/>
      <c r="T363" s="188"/>
      <c r="U363" s="188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1"/>
      <c r="S364" s="1"/>
      <c r="T364" s="188"/>
      <c r="U364" s="188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1"/>
      <c r="S365" s="1"/>
      <c r="T365" s="188"/>
      <c r="U365" s="188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1"/>
      <c r="S366" s="1"/>
      <c r="T366" s="188"/>
      <c r="U366" s="188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1"/>
      <c r="S367" s="1"/>
      <c r="T367" s="188"/>
      <c r="U367" s="188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1"/>
      <c r="S368" s="1"/>
      <c r="T368" s="188"/>
      <c r="U368" s="188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1"/>
      <c r="S369" s="1"/>
      <c r="T369" s="188"/>
      <c r="U369" s="188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1"/>
      <c r="S370" s="1"/>
      <c r="T370" s="188"/>
      <c r="U370" s="188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1"/>
      <c r="S371" s="1"/>
      <c r="T371" s="188"/>
      <c r="U371" s="188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1"/>
      <c r="S372" s="1"/>
      <c r="T372" s="188"/>
      <c r="U372" s="188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1"/>
      <c r="S373" s="1"/>
      <c r="T373" s="188"/>
      <c r="U373" s="188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1"/>
      <c r="S374" s="1"/>
      <c r="T374" s="188"/>
      <c r="U374" s="188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1"/>
      <c r="S375" s="1"/>
      <c r="T375" s="188"/>
      <c r="U375" s="188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1"/>
      <c r="S376" s="1"/>
      <c r="T376" s="188"/>
      <c r="U376" s="188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1"/>
      <c r="S377" s="1"/>
      <c r="T377" s="188"/>
      <c r="U377" s="188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1"/>
      <c r="S378" s="1"/>
      <c r="T378" s="188"/>
      <c r="U378" s="188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1"/>
      <c r="S379" s="1"/>
      <c r="T379" s="188"/>
      <c r="U379" s="188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1"/>
      <c r="S380" s="1"/>
      <c r="T380" s="188"/>
      <c r="U380" s="188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1"/>
      <c r="S381" s="1"/>
      <c r="T381" s="188"/>
      <c r="U381" s="188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1"/>
      <c r="S382" s="1"/>
      <c r="T382" s="188"/>
      <c r="U382" s="188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1"/>
      <c r="S383" s="1"/>
      <c r="T383" s="188"/>
      <c r="U383" s="188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1"/>
      <c r="S384" s="1"/>
      <c r="T384" s="188"/>
      <c r="U384" s="188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1"/>
      <c r="S385" s="1"/>
      <c r="T385" s="188"/>
      <c r="U385" s="188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1"/>
      <c r="S386" s="1"/>
      <c r="T386" s="188"/>
      <c r="U386" s="188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1"/>
      <c r="S387" s="1"/>
      <c r="T387" s="188"/>
      <c r="U387" s="188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1"/>
      <c r="S388" s="1"/>
      <c r="T388" s="188"/>
      <c r="U388" s="188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1"/>
      <c r="S389" s="1"/>
      <c r="T389" s="188"/>
      <c r="U389" s="188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1"/>
      <c r="S390" s="1"/>
      <c r="T390" s="188"/>
      <c r="U390" s="188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1"/>
      <c r="S391" s="1"/>
      <c r="T391" s="188"/>
      <c r="U391" s="188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1"/>
      <c r="S392" s="1"/>
      <c r="T392" s="188"/>
      <c r="U392" s="188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1"/>
      <c r="S393" s="1"/>
      <c r="T393" s="188"/>
      <c r="U393" s="188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1"/>
      <c r="S394" s="1"/>
      <c r="T394" s="188"/>
      <c r="U394" s="188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1"/>
      <c r="S395" s="1"/>
      <c r="T395" s="188"/>
      <c r="U395" s="188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1"/>
      <c r="S396" s="1"/>
      <c r="T396" s="188"/>
      <c r="U396" s="188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1"/>
      <c r="S397" s="1"/>
      <c r="T397" s="188"/>
      <c r="U397" s="188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1"/>
      <c r="S398" s="1"/>
      <c r="T398" s="188"/>
      <c r="U398" s="188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1"/>
      <c r="S399" s="1"/>
      <c r="T399" s="188"/>
      <c r="U399" s="188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1"/>
      <c r="S400" s="1"/>
      <c r="T400" s="188"/>
      <c r="U400" s="188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1"/>
      <c r="S401" s="1"/>
      <c r="T401" s="188"/>
      <c r="U401" s="188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1"/>
      <c r="S402" s="1"/>
      <c r="T402" s="188"/>
      <c r="U402" s="188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1"/>
      <c r="S403" s="1"/>
      <c r="T403" s="188"/>
      <c r="U403" s="188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1"/>
      <c r="S404" s="1"/>
      <c r="T404" s="188"/>
      <c r="U404" s="188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1"/>
      <c r="S405" s="1"/>
      <c r="T405" s="188"/>
      <c r="U405" s="188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1"/>
      <c r="S406" s="1"/>
      <c r="T406" s="188"/>
      <c r="U406" s="188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1"/>
      <c r="S407" s="1"/>
      <c r="T407" s="188"/>
      <c r="U407" s="188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1"/>
      <c r="S408" s="1"/>
      <c r="T408" s="188"/>
      <c r="U408" s="188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1"/>
      <c r="S409" s="1"/>
      <c r="T409" s="188"/>
      <c r="U409" s="188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1"/>
      <c r="S410" s="1"/>
      <c r="T410" s="188"/>
      <c r="U410" s="188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1"/>
      <c r="S411" s="1"/>
      <c r="T411" s="188"/>
      <c r="U411" s="188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1"/>
      <c r="S412" s="1"/>
      <c r="T412" s="188"/>
      <c r="U412" s="188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1"/>
      <c r="S413" s="1"/>
      <c r="T413" s="188"/>
      <c r="U413" s="188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1"/>
      <c r="S414" s="1"/>
      <c r="T414" s="188"/>
      <c r="U414" s="188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1"/>
      <c r="S415" s="1"/>
      <c r="T415" s="188"/>
      <c r="U415" s="188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1"/>
      <c r="S416" s="1"/>
      <c r="T416" s="188"/>
      <c r="U416" s="188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1"/>
      <c r="S417" s="1"/>
      <c r="T417" s="188"/>
      <c r="U417" s="188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1"/>
      <c r="S418" s="1"/>
      <c r="T418" s="188"/>
      <c r="U418" s="188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1"/>
      <c r="S419" s="1"/>
      <c r="T419" s="188"/>
      <c r="U419" s="188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1"/>
      <c r="S420" s="1"/>
      <c r="T420" s="188"/>
      <c r="U420" s="188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1"/>
      <c r="S421" s="1"/>
      <c r="T421" s="188"/>
      <c r="U421" s="188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1"/>
      <c r="S422" s="1"/>
      <c r="T422" s="188"/>
      <c r="U422" s="188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1"/>
      <c r="S423" s="1"/>
      <c r="T423" s="188"/>
      <c r="U423" s="188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1"/>
      <c r="S424" s="1"/>
      <c r="T424" s="188"/>
      <c r="U424" s="188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1"/>
      <c r="S425" s="1"/>
      <c r="T425" s="188"/>
      <c r="U425" s="188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1"/>
      <c r="S426" s="1"/>
      <c r="T426" s="188"/>
      <c r="U426" s="188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1"/>
      <c r="S427" s="1"/>
      <c r="T427" s="188"/>
      <c r="U427" s="188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1"/>
      <c r="S428" s="1"/>
      <c r="T428" s="188"/>
      <c r="U428" s="188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1"/>
      <c r="S429" s="1"/>
      <c r="T429" s="188"/>
      <c r="U429" s="188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1"/>
      <c r="S430" s="1"/>
      <c r="T430" s="188"/>
      <c r="U430" s="188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1"/>
      <c r="S431" s="1"/>
      <c r="T431" s="188"/>
      <c r="U431" s="188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1"/>
      <c r="S432" s="1"/>
      <c r="T432" s="188"/>
      <c r="U432" s="188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1"/>
      <c r="S433" s="1"/>
      <c r="T433" s="188"/>
      <c r="U433" s="188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1"/>
      <c r="S434" s="1"/>
      <c r="T434" s="188"/>
      <c r="U434" s="188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1"/>
      <c r="S435" s="1"/>
      <c r="T435" s="188"/>
      <c r="U435" s="188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1"/>
      <c r="S436" s="1"/>
      <c r="T436" s="188"/>
      <c r="U436" s="188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1"/>
      <c r="S437" s="1"/>
      <c r="T437" s="188"/>
      <c r="U437" s="188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1"/>
      <c r="S438" s="1"/>
      <c r="T438" s="188"/>
      <c r="U438" s="188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1"/>
      <c r="S439" s="1"/>
      <c r="T439" s="188"/>
      <c r="U439" s="188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1"/>
      <c r="S440" s="1"/>
      <c r="T440" s="188"/>
      <c r="U440" s="188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1"/>
      <c r="S441" s="1"/>
      <c r="T441" s="188"/>
      <c r="U441" s="188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1"/>
      <c r="S442" s="1"/>
      <c r="T442" s="188"/>
      <c r="U442" s="188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1"/>
      <c r="S443" s="1"/>
      <c r="T443" s="188"/>
      <c r="U443" s="188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1"/>
      <c r="S444" s="1"/>
      <c r="T444" s="188"/>
      <c r="U444" s="188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1"/>
      <c r="S445" s="1"/>
      <c r="T445" s="188"/>
      <c r="U445" s="188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1"/>
      <c r="S446" s="1"/>
      <c r="T446" s="188"/>
      <c r="U446" s="188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1"/>
      <c r="S447" s="1"/>
      <c r="T447" s="188"/>
      <c r="U447" s="188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1"/>
      <c r="S448" s="1"/>
      <c r="T448" s="188"/>
      <c r="U448" s="188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1"/>
      <c r="S449" s="1"/>
      <c r="T449" s="188"/>
      <c r="U449" s="188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1"/>
      <c r="S450" s="1"/>
      <c r="T450" s="188"/>
      <c r="U450" s="188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1"/>
      <c r="S451" s="1"/>
      <c r="T451" s="188"/>
      <c r="U451" s="188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1"/>
      <c r="S452" s="1"/>
      <c r="T452" s="188"/>
      <c r="U452" s="188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1"/>
      <c r="S453" s="1"/>
      <c r="T453" s="188"/>
      <c r="U453" s="188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1"/>
      <c r="S454" s="1"/>
      <c r="T454" s="188"/>
      <c r="U454" s="188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1"/>
      <c r="S455" s="1"/>
      <c r="T455" s="188"/>
      <c r="U455" s="188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1"/>
      <c r="S456" s="1"/>
      <c r="T456" s="188"/>
      <c r="U456" s="188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1"/>
      <c r="S457" s="1"/>
      <c r="T457" s="188"/>
      <c r="U457" s="188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1"/>
      <c r="S458" s="1"/>
      <c r="T458" s="188"/>
      <c r="U458" s="188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1"/>
      <c r="S459" s="1"/>
      <c r="T459" s="188"/>
      <c r="U459" s="188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1"/>
      <c r="S460" s="1"/>
      <c r="T460" s="188"/>
      <c r="U460" s="188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1"/>
      <c r="S461" s="1"/>
      <c r="T461" s="188"/>
      <c r="U461" s="188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1"/>
      <c r="S462" s="1"/>
      <c r="T462" s="188"/>
      <c r="U462" s="188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1"/>
      <c r="S463" s="1"/>
      <c r="T463" s="188"/>
      <c r="U463" s="188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1"/>
      <c r="S464" s="1"/>
      <c r="T464" s="188"/>
      <c r="U464" s="188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1"/>
      <c r="S465" s="1"/>
      <c r="T465" s="188"/>
      <c r="U465" s="188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1"/>
      <c r="S466" s="1"/>
      <c r="T466" s="188"/>
      <c r="U466" s="188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1"/>
      <c r="S467" s="1"/>
      <c r="T467" s="188"/>
      <c r="U467" s="188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1"/>
      <c r="S468" s="1"/>
      <c r="T468" s="188"/>
      <c r="U468" s="188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1"/>
      <c r="S469" s="1"/>
      <c r="T469" s="188"/>
      <c r="U469" s="188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1"/>
      <c r="S470" s="1"/>
      <c r="T470" s="188"/>
      <c r="U470" s="188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1"/>
      <c r="S471" s="1"/>
      <c r="T471" s="188"/>
      <c r="U471" s="188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1"/>
      <c r="S472" s="1"/>
      <c r="T472" s="188"/>
      <c r="U472" s="188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1"/>
      <c r="S473" s="1"/>
      <c r="T473" s="188"/>
      <c r="U473" s="188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1"/>
      <c r="S474" s="1"/>
      <c r="T474" s="188"/>
      <c r="U474" s="188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1"/>
      <c r="S475" s="1"/>
      <c r="T475" s="188"/>
      <c r="U475" s="188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1"/>
      <c r="S476" s="1"/>
      <c r="T476" s="188"/>
      <c r="U476" s="188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1"/>
      <c r="S477" s="1"/>
      <c r="T477" s="188"/>
      <c r="U477" s="188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1"/>
      <c r="S478" s="1"/>
      <c r="T478" s="188"/>
      <c r="U478" s="188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1"/>
      <c r="S479" s="1"/>
      <c r="T479" s="188"/>
      <c r="U479" s="188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1"/>
      <c r="S480" s="1"/>
      <c r="T480" s="188"/>
      <c r="U480" s="188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1"/>
      <c r="S481" s="1"/>
      <c r="T481" s="188"/>
      <c r="U481" s="188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1"/>
      <c r="S482" s="1"/>
      <c r="T482" s="188"/>
      <c r="U482" s="188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1"/>
      <c r="S483" s="1"/>
      <c r="T483" s="188"/>
      <c r="U483" s="188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1"/>
      <c r="S484" s="1"/>
      <c r="T484" s="188"/>
      <c r="U484" s="188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1"/>
      <c r="S485" s="1"/>
      <c r="T485" s="188"/>
      <c r="U485" s="188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1"/>
      <c r="S486" s="1"/>
      <c r="T486" s="188"/>
      <c r="U486" s="188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1"/>
      <c r="S487" s="1"/>
      <c r="T487" s="188"/>
      <c r="U487" s="188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1"/>
      <c r="S488" s="1"/>
      <c r="T488" s="188"/>
      <c r="U488" s="188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1"/>
      <c r="S489" s="1"/>
      <c r="T489" s="188"/>
      <c r="U489" s="188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1"/>
      <c r="S490" s="1"/>
      <c r="T490" s="188"/>
      <c r="U490" s="188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1"/>
      <c r="S491" s="1"/>
      <c r="T491" s="188"/>
      <c r="U491" s="188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1"/>
      <c r="S492" s="1"/>
      <c r="T492" s="188"/>
      <c r="U492" s="188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1"/>
      <c r="S493" s="1"/>
      <c r="T493" s="188"/>
      <c r="U493" s="188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1"/>
      <c r="S494" s="1"/>
      <c r="T494" s="188"/>
      <c r="U494" s="188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1"/>
      <c r="S495" s="1"/>
      <c r="T495" s="188"/>
      <c r="U495" s="188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1"/>
      <c r="S496" s="1"/>
      <c r="T496" s="188"/>
      <c r="U496" s="188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1"/>
      <c r="S497" s="1"/>
      <c r="T497" s="188"/>
      <c r="U497" s="188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1"/>
      <c r="S498" s="1"/>
      <c r="T498" s="188"/>
      <c r="U498" s="188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1"/>
      <c r="S499" s="1"/>
      <c r="T499" s="188"/>
      <c r="U499" s="188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1"/>
      <c r="S500" s="1"/>
      <c r="T500" s="188"/>
      <c r="U500" s="188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1"/>
      <c r="S501" s="1"/>
      <c r="T501" s="188"/>
      <c r="U501" s="188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1"/>
      <c r="S502" s="1"/>
      <c r="T502" s="188"/>
      <c r="U502" s="188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1"/>
      <c r="S503" s="1"/>
      <c r="T503" s="188"/>
      <c r="U503" s="188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1"/>
      <c r="S504" s="1"/>
      <c r="T504" s="188"/>
      <c r="U504" s="188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1"/>
      <c r="S505" s="1"/>
      <c r="T505" s="188"/>
      <c r="U505" s="188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1"/>
      <c r="S506" s="1"/>
      <c r="T506" s="188"/>
      <c r="U506" s="188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1"/>
      <c r="S507" s="1"/>
      <c r="T507" s="188"/>
      <c r="U507" s="188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1"/>
      <c r="S508" s="1"/>
      <c r="T508" s="188"/>
      <c r="U508" s="188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1"/>
      <c r="S509" s="1"/>
      <c r="T509" s="188"/>
      <c r="U509" s="188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1"/>
      <c r="S510" s="1"/>
      <c r="T510" s="188"/>
      <c r="U510" s="188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1"/>
      <c r="S511" s="1"/>
      <c r="T511" s="188"/>
      <c r="U511" s="188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1"/>
      <c r="S512" s="1"/>
      <c r="T512" s="188"/>
      <c r="U512" s="188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1"/>
      <c r="S513" s="1"/>
      <c r="T513" s="188"/>
      <c r="U513" s="188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1"/>
      <c r="S514" s="1"/>
      <c r="T514" s="188"/>
      <c r="U514" s="188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1"/>
      <c r="S515" s="1"/>
      <c r="T515" s="188"/>
      <c r="U515" s="188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1"/>
      <c r="S516" s="1"/>
      <c r="T516" s="188"/>
      <c r="U516" s="188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1"/>
      <c r="S517" s="1"/>
      <c r="T517" s="188"/>
      <c r="U517" s="188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1"/>
      <c r="S518" s="1"/>
      <c r="T518" s="188"/>
      <c r="U518" s="188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1"/>
      <c r="S519" s="1"/>
      <c r="T519" s="188"/>
      <c r="U519" s="188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1"/>
      <c r="S520" s="1"/>
      <c r="T520" s="188"/>
      <c r="U520" s="188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1"/>
      <c r="S521" s="1"/>
      <c r="T521" s="188"/>
      <c r="U521" s="188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1"/>
      <c r="S522" s="1"/>
      <c r="T522" s="188"/>
      <c r="U522" s="188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1"/>
      <c r="S523" s="1"/>
      <c r="T523" s="188"/>
      <c r="U523" s="188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1"/>
      <c r="S524" s="1"/>
      <c r="T524" s="188"/>
      <c r="U524" s="188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1"/>
      <c r="S525" s="1"/>
      <c r="T525" s="188"/>
      <c r="U525" s="188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1"/>
      <c r="S526" s="1"/>
      <c r="T526" s="188"/>
      <c r="U526" s="188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1"/>
      <c r="S527" s="1"/>
      <c r="T527" s="188"/>
      <c r="U527" s="188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1"/>
      <c r="S528" s="1"/>
      <c r="T528" s="188"/>
      <c r="U528" s="188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1"/>
      <c r="S529" s="1"/>
      <c r="T529" s="188"/>
      <c r="U529" s="188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1"/>
      <c r="S530" s="1"/>
      <c r="T530" s="188"/>
      <c r="U530" s="188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1"/>
      <c r="S531" s="1"/>
      <c r="T531" s="188"/>
      <c r="U531" s="188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1"/>
      <c r="S532" s="1"/>
      <c r="T532" s="188"/>
      <c r="U532" s="188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1"/>
      <c r="S533" s="1"/>
      <c r="T533" s="188"/>
      <c r="U533" s="188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1"/>
      <c r="S534" s="1"/>
      <c r="T534" s="188"/>
      <c r="U534" s="188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1"/>
      <c r="S535" s="1"/>
      <c r="T535" s="188"/>
      <c r="U535" s="188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1"/>
      <c r="S536" s="1"/>
      <c r="T536" s="188"/>
      <c r="U536" s="188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1"/>
      <c r="S537" s="1"/>
      <c r="T537" s="188"/>
      <c r="U537" s="188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1"/>
      <c r="S538" s="1"/>
      <c r="T538" s="188"/>
      <c r="U538" s="188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1"/>
      <c r="S539" s="1"/>
      <c r="T539" s="188"/>
      <c r="U539" s="188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1"/>
      <c r="S540" s="1"/>
      <c r="T540" s="188"/>
      <c r="U540" s="188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1"/>
      <c r="S541" s="1"/>
      <c r="T541" s="188"/>
      <c r="U541" s="188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1"/>
      <c r="S542" s="1"/>
      <c r="T542" s="188"/>
      <c r="U542" s="188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1"/>
      <c r="S543" s="1"/>
      <c r="T543" s="188"/>
      <c r="U543" s="188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1"/>
      <c r="S544" s="1"/>
      <c r="T544" s="188"/>
      <c r="U544" s="188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1"/>
      <c r="S545" s="1"/>
      <c r="T545" s="188"/>
      <c r="U545" s="188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1"/>
      <c r="S546" s="1"/>
      <c r="T546" s="188"/>
      <c r="U546" s="188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1"/>
      <c r="S547" s="1"/>
      <c r="T547" s="188"/>
      <c r="U547" s="188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1"/>
      <c r="S548" s="1"/>
      <c r="T548" s="188"/>
      <c r="U548" s="188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1"/>
      <c r="S549" s="1"/>
      <c r="T549" s="188"/>
      <c r="U549" s="188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1"/>
      <c r="S550" s="1"/>
      <c r="T550" s="188"/>
      <c r="U550" s="188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1"/>
      <c r="S551" s="1"/>
      <c r="T551" s="188"/>
      <c r="U551" s="188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1"/>
      <c r="S552" s="1"/>
      <c r="T552" s="188"/>
      <c r="U552" s="188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1"/>
      <c r="S553" s="1"/>
      <c r="T553" s="188"/>
      <c r="U553" s="188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1"/>
      <c r="S554" s="1"/>
      <c r="T554" s="188"/>
      <c r="U554" s="188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1"/>
      <c r="S555" s="1"/>
      <c r="T555" s="188"/>
      <c r="U555" s="188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1"/>
      <c r="S556" s="1"/>
      <c r="T556" s="188"/>
      <c r="U556" s="188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1"/>
      <c r="S557" s="1"/>
      <c r="T557" s="188"/>
      <c r="U557" s="188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1"/>
      <c r="S558" s="1"/>
      <c r="T558" s="188"/>
      <c r="U558" s="188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1"/>
      <c r="S559" s="1"/>
      <c r="T559" s="188"/>
      <c r="U559" s="188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1"/>
      <c r="S560" s="1"/>
      <c r="T560" s="188"/>
      <c r="U560" s="188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1"/>
      <c r="S561" s="1"/>
      <c r="T561" s="188"/>
      <c r="U561" s="188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1"/>
      <c r="S562" s="1"/>
      <c r="T562" s="188"/>
      <c r="U562" s="188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1"/>
      <c r="S563" s="1"/>
      <c r="T563" s="188"/>
      <c r="U563" s="188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1"/>
      <c r="S564" s="1"/>
      <c r="T564" s="188"/>
      <c r="U564" s="188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1"/>
      <c r="S565" s="1"/>
      <c r="T565" s="188"/>
      <c r="U565" s="188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1"/>
      <c r="S566" s="1"/>
      <c r="T566" s="188"/>
      <c r="U566" s="188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1"/>
      <c r="S567" s="1"/>
      <c r="T567" s="188"/>
      <c r="U567" s="188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1"/>
      <c r="S568" s="1"/>
      <c r="T568" s="188"/>
      <c r="U568" s="188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1"/>
      <c r="S569" s="1"/>
      <c r="T569" s="188"/>
      <c r="U569" s="188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1"/>
      <c r="S570" s="1"/>
      <c r="T570" s="188"/>
      <c r="U570" s="188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1"/>
      <c r="S571" s="1"/>
      <c r="T571" s="188"/>
      <c r="U571" s="188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1"/>
      <c r="S572" s="1"/>
      <c r="T572" s="188"/>
      <c r="U572" s="188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1"/>
      <c r="S573" s="1"/>
      <c r="T573" s="188"/>
      <c r="U573" s="188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1"/>
      <c r="S574" s="1"/>
      <c r="T574" s="188"/>
      <c r="U574" s="188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1"/>
      <c r="S575" s="1"/>
      <c r="T575" s="188"/>
      <c r="U575" s="188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1"/>
      <c r="S576" s="1"/>
      <c r="T576" s="188"/>
      <c r="U576" s="188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1"/>
      <c r="S577" s="1"/>
      <c r="T577" s="188"/>
      <c r="U577" s="188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1"/>
      <c r="S578" s="1"/>
      <c r="T578" s="188"/>
      <c r="U578" s="188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1"/>
      <c r="S579" s="1"/>
      <c r="T579" s="188"/>
      <c r="U579" s="188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1"/>
      <c r="S580" s="1"/>
      <c r="T580" s="188"/>
      <c r="U580" s="188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1"/>
      <c r="S581" s="1"/>
      <c r="T581" s="188"/>
      <c r="U581" s="188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1"/>
      <c r="S582" s="1"/>
      <c r="T582" s="188"/>
      <c r="U582" s="188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1"/>
      <c r="S583" s="1"/>
      <c r="T583" s="188"/>
      <c r="U583" s="188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1"/>
      <c r="S584" s="1"/>
      <c r="T584" s="188"/>
      <c r="U584" s="188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1"/>
      <c r="S585" s="1"/>
      <c r="T585" s="188"/>
      <c r="U585" s="188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1"/>
      <c r="S586" s="1"/>
      <c r="T586" s="188"/>
      <c r="U586" s="188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1"/>
      <c r="S587" s="1"/>
      <c r="T587" s="188"/>
      <c r="U587" s="188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1"/>
      <c r="S588" s="1"/>
      <c r="T588" s="188"/>
      <c r="U588" s="188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1"/>
      <c r="S589" s="1"/>
      <c r="T589" s="188"/>
      <c r="U589" s="188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1"/>
      <c r="S590" s="1"/>
      <c r="T590" s="188"/>
      <c r="U590" s="188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1"/>
      <c r="S591" s="1"/>
      <c r="T591" s="188"/>
      <c r="U591" s="188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1"/>
      <c r="S592" s="1"/>
      <c r="T592" s="188"/>
      <c r="U592" s="188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1"/>
      <c r="S593" s="1"/>
      <c r="T593" s="188"/>
      <c r="U593" s="188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1"/>
      <c r="S594" s="1"/>
      <c r="T594" s="188"/>
      <c r="U594" s="188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1"/>
      <c r="S595" s="1"/>
      <c r="T595" s="188"/>
      <c r="U595" s="188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1"/>
      <c r="S596" s="1"/>
      <c r="T596" s="188"/>
      <c r="U596" s="188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1"/>
      <c r="S597" s="1"/>
      <c r="T597" s="188"/>
      <c r="U597" s="188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1"/>
      <c r="S598" s="1"/>
      <c r="T598" s="188"/>
      <c r="U598" s="188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1"/>
      <c r="S599" s="1"/>
      <c r="T599" s="188"/>
      <c r="U599" s="188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1"/>
      <c r="S600" s="1"/>
      <c r="T600" s="188"/>
      <c r="U600" s="188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1"/>
      <c r="S601" s="1"/>
      <c r="T601" s="188"/>
      <c r="U601" s="188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1"/>
      <c r="S602" s="1"/>
      <c r="T602" s="188"/>
      <c r="U602" s="188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1"/>
      <c r="S603" s="1"/>
      <c r="T603" s="188"/>
      <c r="U603" s="188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1"/>
      <c r="S604" s="1"/>
      <c r="T604" s="188"/>
      <c r="U604" s="188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1"/>
      <c r="S605" s="1"/>
      <c r="T605" s="188"/>
      <c r="U605" s="188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1"/>
      <c r="S606" s="1"/>
      <c r="T606" s="188"/>
      <c r="U606" s="188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1"/>
      <c r="S607" s="1"/>
      <c r="T607" s="188"/>
      <c r="U607" s="188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1"/>
      <c r="S608" s="1"/>
      <c r="T608" s="188"/>
      <c r="U608" s="188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1"/>
      <c r="S609" s="1"/>
      <c r="T609" s="188"/>
      <c r="U609" s="188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1"/>
      <c r="S610" s="1"/>
      <c r="T610" s="188"/>
      <c r="U610" s="188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1"/>
      <c r="S611" s="1"/>
      <c r="T611" s="188"/>
      <c r="U611" s="188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1"/>
      <c r="S612" s="1"/>
      <c r="T612" s="188"/>
      <c r="U612" s="188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1"/>
      <c r="S613" s="1"/>
      <c r="T613" s="188"/>
      <c r="U613" s="188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1"/>
      <c r="S614" s="1"/>
      <c r="T614" s="188"/>
      <c r="U614" s="188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1"/>
      <c r="S615" s="1"/>
      <c r="T615" s="188"/>
      <c r="U615" s="188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1"/>
      <c r="S616" s="1"/>
      <c r="T616" s="188"/>
      <c r="U616" s="188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1"/>
      <c r="S617" s="1"/>
      <c r="T617" s="188"/>
      <c r="U617" s="188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1"/>
      <c r="S618" s="1"/>
      <c r="T618" s="188"/>
      <c r="U618" s="188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1"/>
      <c r="S619" s="1"/>
      <c r="T619" s="188"/>
      <c r="U619" s="188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1"/>
      <c r="S620" s="1"/>
      <c r="T620" s="188"/>
      <c r="U620" s="188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1"/>
      <c r="S621" s="1"/>
      <c r="T621" s="188"/>
      <c r="U621" s="188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1"/>
      <c r="S622" s="1"/>
      <c r="T622" s="188"/>
      <c r="U622" s="188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1"/>
      <c r="S623" s="1"/>
      <c r="T623" s="188"/>
      <c r="U623" s="188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1"/>
      <c r="S624" s="1"/>
      <c r="T624" s="188"/>
      <c r="U624" s="188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1"/>
      <c r="S625" s="1"/>
      <c r="T625" s="188"/>
      <c r="U625" s="188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1"/>
      <c r="S626" s="1"/>
      <c r="T626" s="188"/>
      <c r="U626" s="188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1"/>
      <c r="S627" s="1"/>
      <c r="T627" s="188"/>
      <c r="U627" s="188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1"/>
      <c r="S628" s="1"/>
      <c r="T628" s="188"/>
      <c r="U628" s="188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1"/>
      <c r="S629" s="1"/>
      <c r="T629" s="188"/>
      <c r="U629" s="188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1"/>
      <c r="S630" s="1"/>
      <c r="T630" s="188"/>
      <c r="U630" s="188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1"/>
      <c r="S631" s="1"/>
      <c r="T631" s="188"/>
      <c r="U631" s="188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1"/>
      <c r="S632" s="1"/>
      <c r="T632" s="188"/>
      <c r="U632" s="188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1"/>
      <c r="S633" s="1"/>
      <c r="T633" s="188"/>
      <c r="U633" s="188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1"/>
      <c r="S634" s="1"/>
      <c r="T634" s="188"/>
      <c r="U634" s="188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1"/>
      <c r="S635" s="1"/>
      <c r="T635" s="188"/>
      <c r="U635" s="188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1"/>
      <c r="S636" s="1"/>
      <c r="T636" s="188"/>
      <c r="U636" s="188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1"/>
      <c r="S637" s="1"/>
      <c r="T637" s="188"/>
      <c r="U637" s="188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1"/>
      <c r="S638" s="1"/>
      <c r="T638" s="188"/>
      <c r="U638" s="188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1"/>
      <c r="S639" s="1"/>
      <c r="T639" s="188"/>
      <c r="U639" s="188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1"/>
      <c r="S640" s="1"/>
      <c r="T640" s="188"/>
      <c r="U640" s="188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1"/>
      <c r="S641" s="1"/>
      <c r="T641" s="188"/>
      <c r="U641" s="188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1"/>
      <c r="S642" s="1"/>
      <c r="T642" s="188"/>
      <c r="U642" s="188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1"/>
      <c r="S643" s="1"/>
      <c r="T643" s="188"/>
      <c r="U643" s="188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1"/>
      <c r="S644" s="1"/>
      <c r="T644" s="188"/>
      <c r="U644" s="188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1"/>
      <c r="S645" s="1"/>
      <c r="T645" s="188"/>
      <c r="U645" s="188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1"/>
      <c r="S646" s="1"/>
      <c r="T646" s="188"/>
      <c r="U646" s="188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1"/>
      <c r="S647" s="1"/>
      <c r="T647" s="188"/>
      <c r="U647" s="188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1"/>
      <c r="S648" s="1"/>
      <c r="T648" s="188"/>
      <c r="U648" s="188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1"/>
      <c r="S649" s="1"/>
      <c r="T649" s="188"/>
      <c r="U649" s="188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1"/>
      <c r="S650" s="1"/>
      <c r="T650" s="188"/>
      <c r="U650" s="188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1"/>
      <c r="S651" s="1"/>
      <c r="T651" s="188"/>
      <c r="U651" s="188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1"/>
      <c r="S652" s="1"/>
      <c r="T652" s="188"/>
      <c r="U652" s="188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1"/>
      <c r="S653" s="1"/>
      <c r="T653" s="188"/>
      <c r="U653" s="188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1"/>
      <c r="S654" s="1"/>
      <c r="T654" s="188"/>
      <c r="U654" s="188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1"/>
      <c r="S655" s="1"/>
      <c r="T655" s="188"/>
      <c r="U655" s="188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1"/>
      <c r="S656" s="1"/>
      <c r="T656" s="188"/>
      <c r="U656" s="188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1"/>
      <c r="S657" s="1"/>
      <c r="T657" s="188"/>
      <c r="U657" s="188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1"/>
      <c r="S658" s="1"/>
      <c r="T658" s="188"/>
      <c r="U658" s="188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1"/>
      <c r="S659" s="1"/>
      <c r="T659" s="188"/>
      <c r="U659" s="188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1"/>
      <c r="S660" s="1"/>
      <c r="T660" s="188"/>
      <c r="U660" s="188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1"/>
      <c r="S661" s="1"/>
      <c r="T661" s="188"/>
      <c r="U661" s="188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1"/>
      <c r="S662" s="1"/>
      <c r="T662" s="188"/>
      <c r="U662" s="188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1"/>
      <c r="S663" s="1"/>
      <c r="T663" s="188"/>
      <c r="U663" s="188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1"/>
      <c r="S664" s="1"/>
      <c r="T664" s="188"/>
      <c r="U664" s="188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1"/>
      <c r="S665" s="1"/>
      <c r="T665" s="188"/>
      <c r="U665" s="188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1"/>
      <c r="S666" s="1"/>
      <c r="T666" s="188"/>
      <c r="U666" s="188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1"/>
      <c r="S667" s="1"/>
      <c r="T667" s="188"/>
      <c r="U667" s="188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1"/>
      <c r="S668" s="1"/>
      <c r="T668" s="188"/>
      <c r="U668" s="188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1"/>
      <c r="S669" s="1"/>
      <c r="T669" s="188"/>
      <c r="U669" s="188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1"/>
      <c r="S670" s="1"/>
      <c r="T670" s="188"/>
      <c r="U670" s="188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1"/>
      <c r="S671" s="1"/>
      <c r="T671" s="188"/>
      <c r="U671" s="188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1"/>
      <c r="S672" s="1"/>
      <c r="T672" s="188"/>
      <c r="U672" s="188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1"/>
      <c r="S673" s="1"/>
      <c r="T673" s="188"/>
      <c r="U673" s="188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1"/>
      <c r="S674" s="1"/>
      <c r="T674" s="188"/>
      <c r="U674" s="188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1"/>
      <c r="S675" s="1"/>
      <c r="T675" s="188"/>
      <c r="U675" s="188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1"/>
      <c r="S676" s="1"/>
      <c r="T676" s="188"/>
      <c r="U676" s="188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1"/>
      <c r="S677" s="1"/>
      <c r="T677" s="188"/>
      <c r="U677" s="188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1"/>
      <c r="S678" s="1"/>
      <c r="T678" s="188"/>
      <c r="U678" s="188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1"/>
      <c r="S679" s="1"/>
      <c r="T679" s="188"/>
      <c r="U679" s="188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1"/>
      <c r="S680" s="1"/>
      <c r="T680" s="188"/>
      <c r="U680" s="188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1"/>
      <c r="S681" s="1"/>
      <c r="T681" s="188"/>
      <c r="U681" s="188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1"/>
      <c r="S682" s="1"/>
      <c r="T682" s="188"/>
      <c r="U682" s="188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1"/>
      <c r="S683" s="1"/>
      <c r="T683" s="188"/>
      <c r="U683" s="188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1"/>
      <c r="S684" s="1"/>
      <c r="T684" s="188"/>
      <c r="U684" s="188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1"/>
      <c r="S685" s="1"/>
      <c r="T685" s="188"/>
      <c r="U685" s="188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1"/>
      <c r="S686" s="1"/>
      <c r="T686" s="188"/>
      <c r="U686" s="188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1"/>
      <c r="S687" s="1"/>
      <c r="T687" s="188"/>
      <c r="U687" s="188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1"/>
      <c r="S688" s="1"/>
      <c r="T688" s="188"/>
      <c r="U688" s="188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1"/>
      <c r="S689" s="1"/>
      <c r="T689" s="188"/>
      <c r="U689" s="188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1"/>
      <c r="S690" s="1"/>
      <c r="T690" s="188"/>
      <c r="U690" s="188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1"/>
      <c r="S691" s="1"/>
      <c r="T691" s="188"/>
      <c r="U691" s="188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1"/>
      <c r="S692" s="1"/>
      <c r="T692" s="188"/>
      <c r="U692" s="188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1"/>
      <c r="S693" s="1"/>
      <c r="T693" s="188"/>
      <c r="U693" s="188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1"/>
      <c r="S694" s="1"/>
      <c r="T694" s="188"/>
      <c r="U694" s="188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1"/>
      <c r="S695" s="1"/>
      <c r="T695" s="188"/>
      <c r="U695" s="188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1"/>
      <c r="S696" s="1"/>
      <c r="T696" s="188"/>
      <c r="U696" s="188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1"/>
      <c r="S697" s="1"/>
      <c r="T697" s="188"/>
      <c r="U697" s="188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1"/>
      <c r="S698" s="1"/>
      <c r="T698" s="188"/>
      <c r="U698" s="188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1"/>
      <c r="S699" s="1"/>
      <c r="T699" s="188"/>
      <c r="U699" s="188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1"/>
      <c r="S700" s="1"/>
      <c r="T700" s="188"/>
      <c r="U700" s="188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1"/>
      <c r="S701" s="1"/>
      <c r="T701" s="188"/>
      <c r="U701" s="188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1"/>
      <c r="S702" s="1"/>
      <c r="T702" s="188"/>
      <c r="U702" s="188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1"/>
      <c r="S703" s="1"/>
      <c r="T703" s="188"/>
      <c r="U703" s="188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1"/>
      <c r="S704" s="1"/>
      <c r="T704" s="188"/>
      <c r="U704" s="188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1"/>
      <c r="S705" s="1"/>
      <c r="T705" s="188"/>
      <c r="U705" s="188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1"/>
      <c r="S706" s="1"/>
      <c r="T706" s="188"/>
      <c r="U706" s="188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1"/>
      <c r="S707" s="1"/>
      <c r="T707" s="188"/>
      <c r="U707" s="188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1"/>
      <c r="S708" s="1"/>
      <c r="T708" s="188"/>
      <c r="U708" s="188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1"/>
      <c r="S709" s="1"/>
      <c r="T709" s="188"/>
      <c r="U709" s="188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1"/>
      <c r="S710" s="1"/>
      <c r="T710" s="188"/>
      <c r="U710" s="188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1"/>
      <c r="S711" s="1"/>
      <c r="T711" s="188"/>
      <c r="U711" s="188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1"/>
      <c r="S712" s="1"/>
      <c r="T712" s="188"/>
      <c r="U712" s="188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1"/>
      <c r="S713" s="1"/>
      <c r="T713" s="188"/>
      <c r="U713" s="188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1"/>
      <c r="S714" s="1"/>
      <c r="T714" s="188"/>
      <c r="U714" s="188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1"/>
      <c r="S715" s="1"/>
      <c r="T715" s="188"/>
      <c r="U715" s="188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1"/>
      <c r="S716" s="1"/>
      <c r="T716" s="188"/>
      <c r="U716" s="188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1"/>
      <c r="S717" s="1"/>
      <c r="T717" s="188"/>
      <c r="U717" s="188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1"/>
      <c r="S718" s="1"/>
      <c r="T718" s="188"/>
      <c r="U718" s="188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1"/>
      <c r="S719" s="1"/>
      <c r="T719" s="188"/>
      <c r="U719" s="188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1"/>
      <c r="S720" s="1"/>
      <c r="T720" s="188"/>
      <c r="U720" s="188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1"/>
      <c r="S721" s="1"/>
      <c r="T721" s="188"/>
      <c r="U721" s="188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1"/>
      <c r="S722" s="1"/>
      <c r="T722" s="188"/>
      <c r="U722" s="188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1"/>
      <c r="S723" s="1"/>
      <c r="T723" s="188"/>
      <c r="U723" s="188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1"/>
      <c r="S724" s="1"/>
      <c r="T724" s="188"/>
      <c r="U724" s="188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1"/>
      <c r="S725" s="1"/>
      <c r="T725" s="188"/>
      <c r="U725" s="188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1"/>
      <c r="S726" s="1"/>
      <c r="T726" s="188"/>
      <c r="U726" s="188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1"/>
      <c r="S727" s="1"/>
      <c r="T727" s="188"/>
      <c r="U727" s="188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1"/>
      <c r="S728" s="1"/>
      <c r="T728" s="188"/>
      <c r="U728" s="188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1"/>
      <c r="S729" s="1"/>
      <c r="T729" s="188"/>
      <c r="U729" s="188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1"/>
      <c r="S730" s="1"/>
      <c r="T730" s="188"/>
      <c r="U730" s="188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1"/>
      <c r="S731" s="1"/>
      <c r="T731" s="188"/>
      <c r="U731" s="188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1"/>
      <c r="S732" s="1"/>
      <c r="T732" s="188"/>
      <c r="U732" s="188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1"/>
      <c r="S733" s="1"/>
      <c r="T733" s="188"/>
      <c r="U733" s="188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1"/>
      <c r="S734" s="1"/>
      <c r="T734" s="188"/>
      <c r="U734" s="188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1"/>
      <c r="S735" s="1"/>
      <c r="T735" s="188"/>
      <c r="U735" s="188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1"/>
      <c r="S736" s="1"/>
      <c r="T736" s="188"/>
      <c r="U736" s="188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1"/>
      <c r="S737" s="1"/>
      <c r="T737" s="188"/>
      <c r="U737" s="188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1"/>
      <c r="S738" s="1"/>
      <c r="T738" s="188"/>
      <c r="U738" s="188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1"/>
      <c r="S739" s="1"/>
      <c r="T739" s="188"/>
      <c r="U739" s="188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1"/>
      <c r="S740" s="1"/>
      <c r="T740" s="188"/>
      <c r="U740" s="188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1"/>
      <c r="S741" s="1"/>
      <c r="T741" s="188"/>
      <c r="U741" s="188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1"/>
      <c r="S742" s="1"/>
      <c r="T742" s="188"/>
      <c r="U742" s="188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1"/>
      <c r="S743" s="1"/>
      <c r="T743" s="188"/>
      <c r="U743" s="188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1"/>
      <c r="S744" s="1"/>
      <c r="T744" s="188"/>
      <c r="U744" s="188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1"/>
      <c r="S745" s="1"/>
      <c r="T745" s="188"/>
      <c r="U745" s="188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1"/>
      <c r="S746" s="1"/>
      <c r="T746" s="188"/>
      <c r="U746" s="188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1"/>
      <c r="S747" s="1"/>
      <c r="T747" s="188"/>
      <c r="U747" s="188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1"/>
      <c r="S748" s="1"/>
      <c r="T748" s="188"/>
      <c r="U748" s="188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1"/>
      <c r="S749" s="1"/>
      <c r="T749" s="188"/>
      <c r="U749" s="188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1"/>
      <c r="S750" s="1"/>
      <c r="T750" s="188"/>
      <c r="U750" s="188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1"/>
      <c r="S751" s="1"/>
      <c r="T751" s="188"/>
      <c r="U751" s="188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1"/>
      <c r="S752" s="1"/>
      <c r="T752" s="188"/>
      <c r="U752" s="188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1"/>
      <c r="S753" s="1"/>
      <c r="T753" s="188"/>
      <c r="U753" s="188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1"/>
      <c r="S754" s="1"/>
      <c r="T754" s="188"/>
      <c r="U754" s="188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1"/>
      <c r="S755" s="1"/>
      <c r="T755" s="188"/>
      <c r="U755" s="188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1"/>
      <c r="S756" s="1"/>
      <c r="T756" s="188"/>
      <c r="U756" s="188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1"/>
      <c r="S757" s="1"/>
      <c r="T757" s="188"/>
      <c r="U757" s="188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1"/>
      <c r="S758" s="1"/>
      <c r="T758" s="188"/>
      <c r="U758" s="188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1"/>
      <c r="S759" s="1"/>
      <c r="T759" s="188"/>
      <c r="U759" s="188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1"/>
      <c r="S760" s="1"/>
      <c r="T760" s="188"/>
      <c r="U760" s="188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1"/>
      <c r="S761" s="1"/>
      <c r="T761" s="188"/>
      <c r="U761" s="188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1"/>
      <c r="S762" s="1"/>
      <c r="T762" s="188"/>
      <c r="U762" s="188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1"/>
      <c r="S763" s="1"/>
      <c r="T763" s="188"/>
      <c r="U763" s="188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1"/>
      <c r="S764" s="1"/>
      <c r="T764" s="188"/>
      <c r="U764" s="188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1"/>
      <c r="S765" s="1"/>
      <c r="T765" s="188"/>
      <c r="U765" s="188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1"/>
      <c r="S766" s="1"/>
      <c r="T766" s="188"/>
      <c r="U766" s="188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1"/>
      <c r="S767" s="1"/>
      <c r="T767" s="188"/>
      <c r="U767" s="188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1"/>
      <c r="S768" s="1"/>
      <c r="T768" s="188"/>
      <c r="U768" s="188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1"/>
      <c r="S769" s="1"/>
      <c r="T769" s="188"/>
      <c r="U769" s="188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1"/>
      <c r="S770" s="1"/>
      <c r="T770" s="188"/>
      <c r="U770" s="188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1"/>
      <c r="S771" s="1"/>
      <c r="T771" s="188"/>
      <c r="U771" s="188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1"/>
      <c r="S772" s="1"/>
      <c r="T772" s="188"/>
      <c r="U772" s="188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1"/>
      <c r="S773" s="1"/>
      <c r="T773" s="188"/>
      <c r="U773" s="188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1"/>
      <c r="S774" s="1"/>
      <c r="T774" s="188"/>
      <c r="U774" s="188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1"/>
      <c r="S775" s="1"/>
      <c r="T775" s="188"/>
      <c r="U775" s="188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1"/>
      <c r="S776" s="1"/>
      <c r="T776" s="188"/>
      <c r="U776" s="188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1"/>
      <c r="S777" s="1"/>
      <c r="T777" s="188"/>
      <c r="U777" s="188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1"/>
      <c r="S778" s="1"/>
      <c r="T778" s="188"/>
      <c r="U778" s="188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1"/>
      <c r="S779" s="1"/>
      <c r="T779" s="188"/>
      <c r="U779" s="188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1"/>
      <c r="S780" s="1"/>
      <c r="T780" s="188"/>
      <c r="U780" s="188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1"/>
      <c r="S781" s="1"/>
      <c r="T781" s="188"/>
      <c r="U781" s="188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1"/>
      <c r="S782" s="1"/>
      <c r="T782" s="188"/>
      <c r="U782" s="188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1"/>
      <c r="S783" s="1"/>
      <c r="T783" s="188"/>
      <c r="U783" s="188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1"/>
      <c r="S784" s="1"/>
      <c r="T784" s="188"/>
      <c r="U784" s="188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1"/>
      <c r="S785" s="1"/>
      <c r="T785" s="188"/>
      <c r="U785" s="188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1"/>
      <c r="S786" s="1"/>
      <c r="T786" s="188"/>
      <c r="U786" s="188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1"/>
      <c r="S787" s="1"/>
      <c r="T787" s="188"/>
      <c r="U787" s="188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1"/>
      <c r="S788" s="1"/>
      <c r="T788" s="188"/>
      <c r="U788" s="188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1"/>
      <c r="S789" s="1"/>
      <c r="T789" s="188"/>
      <c r="U789" s="188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1"/>
      <c r="S790" s="1"/>
      <c r="T790" s="188"/>
      <c r="U790" s="188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1"/>
      <c r="S791" s="1"/>
      <c r="T791" s="188"/>
      <c r="U791" s="188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1"/>
      <c r="S792" s="1"/>
      <c r="T792" s="188"/>
      <c r="U792" s="188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1"/>
      <c r="S793" s="1"/>
      <c r="T793" s="188"/>
      <c r="U793" s="188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1"/>
      <c r="S794" s="1"/>
      <c r="T794" s="188"/>
      <c r="U794" s="188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1"/>
      <c r="S795" s="1"/>
      <c r="T795" s="188"/>
      <c r="U795" s="188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1"/>
      <c r="S796" s="1"/>
      <c r="T796" s="188"/>
      <c r="U796" s="188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1"/>
      <c r="S797" s="1"/>
      <c r="T797" s="188"/>
      <c r="U797" s="188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1"/>
      <c r="S798" s="1"/>
      <c r="T798" s="188"/>
      <c r="U798" s="188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1"/>
      <c r="S799" s="1"/>
      <c r="T799" s="188"/>
      <c r="U799" s="188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1"/>
      <c r="S800" s="1"/>
      <c r="T800" s="188"/>
      <c r="U800" s="188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1"/>
      <c r="S801" s="1"/>
      <c r="T801" s="188"/>
      <c r="U801" s="188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1"/>
      <c r="S802" s="1"/>
      <c r="T802" s="188"/>
      <c r="U802" s="188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1"/>
      <c r="S803" s="1"/>
      <c r="T803" s="188"/>
      <c r="U803" s="188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1"/>
      <c r="S804" s="1"/>
      <c r="T804" s="188"/>
      <c r="U804" s="188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1"/>
      <c r="S805" s="1"/>
      <c r="T805" s="188"/>
      <c r="U805" s="188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1"/>
      <c r="S806" s="1"/>
      <c r="T806" s="188"/>
      <c r="U806" s="188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1"/>
      <c r="S807" s="1"/>
      <c r="T807" s="188"/>
      <c r="U807" s="188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1"/>
      <c r="S808" s="1"/>
      <c r="T808" s="188"/>
      <c r="U808" s="188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1"/>
      <c r="S809" s="1"/>
      <c r="T809" s="188"/>
      <c r="U809" s="188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1"/>
      <c r="S810" s="1"/>
      <c r="T810" s="188"/>
      <c r="U810" s="188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1"/>
      <c r="S811" s="1"/>
      <c r="T811" s="188"/>
      <c r="U811" s="188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1"/>
      <c r="S812" s="1"/>
      <c r="T812" s="188"/>
      <c r="U812" s="188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1"/>
      <c r="S813" s="1"/>
      <c r="T813" s="188"/>
      <c r="U813" s="188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1"/>
      <c r="S814" s="1"/>
      <c r="T814" s="188"/>
      <c r="U814" s="188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1"/>
      <c r="S815" s="1"/>
      <c r="T815" s="188"/>
      <c r="U815" s="188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1"/>
      <c r="S816" s="1"/>
      <c r="T816" s="188"/>
      <c r="U816" s="188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1"/>
      <c r="S817" s="1"/>
      <c r="T817" s="188"/>
      <c r="U817" s="188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1"/>
      <c r="S818" s="1"/>
      <c r="T818" s="188"/>
      <c r="U818" s="188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1"/>
      <c r="S819" s="1"/>
      <c r="T819" s="188"/>
      <c r="U819" s="188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1"/>
      <c r="S820" s="1"/>
      <c r="T820" s="188"/>
      <c r="U820" s="188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1"/>
      <c r="S821" s="1"/>
      <c r="T821" s="188"/>
      <c r="U821" s="188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1"/>
      <c r="S822" s="1"/>
      <c r="T822" s="188"/>
      <c r="U822" s="188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1"/>
      <c r="S823" s="1"/>
      <c r="T823" s="188"/>
      <c r="U823" s="188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1"/>
      <c r="S824" s="1"/>
      <c r="T824" s="188"/>
      <c r="U824" s="188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1"/>
      <c r="S825" s="1"/>
      <c r="T825" s="188"/>
      <c r="U825" s="188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1"/>
      <c r="S826" s="1"/>
      <c r="T826" s="188"/>
      <c r="U826" s="188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1"/>
      <c r="S827" s="1"/>
      <c r="T827" s="188"/>
      <c r="U827" s="188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1"/>
      <c r="S828" s="1"/>
      <c r="T828" s="188"/>
      <c r="U828" s="188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1"/>
      <c r="S829" s="1"/>
      <c r="T829" s="188"/>
      <c r="U829" s="188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1"/>
      <c r="S830" s="1"/>
      <c r="T830" s="188"/>
      <c r="U830" s="188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1"/>
      <c r="S831" s="1"/>
      <c r="T831" s="188"/>
      <c r="U831" s="188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1"/>
      <c r="S832" s="1"/>
      <c r="T832" s="188"/>
      <c r="U832" s="188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1"/>
      <c r="S833" s="1"/>
      <c r="T833" s="188"/>
      <c r="U833" s="188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1"/>
      <c r="S834" s="1"/>
      <c r="T834" s="188"/>
      <c r="U834" s="188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1"/>
      <c r="S835" s="1"/>
      <c r="T835" s="188"/>
      <c r="U835" s="188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1"/>
      <c r="S836" s="1"/>
      <c r="T836" s="188"/>
      <c r="U836" s="188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1"/>
      <c r="S837" s="1"/>
      <c r="T837" s="188"/>
      <c r="U837" s="188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1"/>
      <c r="S838" s="1"/>
      <c r="T838" s="188"/>
      <c r="U838" s="188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1"/>
      <c r="S839" s="1"/>
      <c r="T839" s="188"/>
      <c r="U839" s="188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1"/>
      <c r="S840" s="1"/>
      <c r="T840" s="188"/>
      <c r="U840" s="188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1"/>
      <c r="S841" s="1"/>
      <c r="T841" s="188"/>
      <c r="U841" s="188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1"/>
      <c r="S842" s="1"/>
      <c r="T842" s="188"/>
      <c r="U842" s="188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1"/>
      <c r="S843" s="1"/>
      <c r="T843" s="188"/>
      <c r="U843" s="188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1"/>
      <c r="S844" s="1"/>
      <c r="T844" s="188"/>
      <c r="U844" s="188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1"/>
      <c r="S845" s="1"/>
      <c r="T845" s="188"/>
      <c r="U845" s="188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1"/>
      <c r="S846" s="1"/>
      <c r="T846" s="188"/>
      <c r="U846" s="188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1"/>
      <c r="S847" s="1"/>
      <c r="T847" s="188"/>
      <c r="U847" s="188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1"/>
      <c r="S848" s="1"/>
      <c r="T848" s="188"/>
      <c r="U848" s="188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1"/>
      <c r="S849" s="1"/>
      <c r="T849" s="188"/>
      <c r="U849" s="188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1"/>
      <c r="S850" s="1"/>
      <c r="T850" s="188"/>
      <c r="U850" s="188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1"/>
      <c r="S851" s="1"/>
      <c r="T851" s="188"/>
      <c r="U851" s="188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1"/>
      <c r="S852" s="1"/>
      <c r="T852" s="188"/>
      <c r="U852" s="188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1"/>
      <c r="S853" s="1"/>
      <c r="T853" s="188"/>
      <c r="U853" s="188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1"/>
      <c r="S854" s="1"/>
      <c r="T854" s="188"/>
      <c r="U854" s="188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1"/>
      <c r="S855" s="1"/>
      <c r="T855" s="188"/>
      <c r="U855" s="188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1"/>
      <c r="S856" s="1"/>
      <c r="T856" s="188"/>
      <c r="U856" s="188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1"/>
      <c r="S857" s="1"/>
      <c r="T857" s="188"/>
      <c r="U857" s="188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1"/>
      <c r="S858" s="1"/>
      <c r="T858" s="188"/>
      <c r="U858" s="188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1"/>
      <c r="S859" s="1"/>
      <c r="T859" s="188"/>
      <c r="U859" s="188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1"/>
      <c r="S860" s="1"/>
      <c r="T860" s="188"/>
      <c r="U860" s="188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1"/>
      <c r="S861" s="1"/>
      <c r="T861" s="188"/>
      <c r="U861" s="188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1"/>
      <c r="S862" s="1"/>
      <c r="T862" s="188"/>
      <c r="U862" s="188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1"/>
      <c r="S863" s="1"/>
      <c r="T863" s="188"/>
      <c r="U863" s="188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1"/>
      <c r="S864" s="1"/>
      <c r="T864" s="188"/>
      <c r="U864" s="188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1"/>
      <c r="S865" s="1"/>
      <c r="T865" s="188"/>
      <c r="U865" s="188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1"/>
      <c r="S866" s="1"/>
      <c r="T866" s="188"/>
      <c r="U866" s="188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1"/>
      <c r="S867" s="1"/>
      <c r="T867" s="188"/>
      <c r="U867" s="188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1"/>
      <c r="S868" s="1"/>
      <c r="T868" s="188"/>
      <c r="U868" s="188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1"/>
      <c r="S869" s="1"/>
      <c r="T869" s="188"/>
      <c r="U869" s="188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1"/>
      <c r="S870" s="1"/>
      <c r="T870" s="188"/>
      <c r="U870" s="188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1"/>
      <c r="S871" s="1"/>
      <c r="T871" s="188"/>
      <c r="U871" s="188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1"/>
      <c r="S872" s="1"/>
      <c r="T872" s="188"/>
      <c r="U872" s="188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1"/>
      <c r="S873" s="1"/>
      <c r="T873" s="188"/>
      <c r="U873" s="188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1"/>
      <c r="S874" s="1"/>
      <c r="T874" s="188"/>
      <c r="U874" s="188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1"/>
      <c r="S875" s="1"/>
      <c r="T875" s="188"/>
      <c r="U875" s="188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1"/>
      <c r="S876" s="1"/>
      <c r="T876" s="188"/>
      <c r="U876" s="188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1"/>
      <c r="S877" s="1"/>
      <c r="T877" s="188"/>
      <c r="U877" s="188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1"/>
      <c r="S878" s="1"/>
      <c r="T878" s="188"/>
      <c r="U878" s="188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1"/>
      <c r="S879" s="1"/>
      <c r="T879" s="188"/>
      <c r="U879" s="188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1"/>
      <c r="S880" s="1"/>
      <c r="T880" s="188"/>
      <c r="U880" s="188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1"/>
      <c r="S881" s="1"/>
      <c r="T881" s="188"/>
      <c r="U881" s="188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1"/>
      <c r="S882" s="1"/>
      <c r="T882" s="188"/>
      <c r="U882" s="188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1"/>
      <c r="S883" s="1"/>
      <c r="T883" s="188"/>
      <c r="U883" s="188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1"/>
      <c r="S884" s="1"/>
      <c r="T884" s="188"/>
      <c r="U884" s="188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1"/>
      <c r="S885" s="1"/>
      <c r="T885" s="188"/>
      <c r="U885" s="188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1"/>
      <c r="S886" s="1"/>
      <c r="T886" s="188"/>
      <c r="U886" s="188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1"/>
      <c r="S887" s="1"/>
      <c r="T887" s="188"/>
      <c r="U887" s="188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1"/>
      <c r="S888" s="1"/>
      <c r="T888" s="188"/>
      <c r="U888" s="188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1"/>
      <c r="S889" s="1"/>
      <c r="T889" s="188"/>
      <c r="U889" s="188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1"/>
      <c r="S890" s="1"/>
      <c r="T890" s="188"/>
      <c r="U890" s="188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1"/>
      <c r="S891" s="1"/>
      <c r="T891" s="188"/>
      <c r="U891" s="188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1"/>
      <c r="S892" s="1"/>
      <c r="T892" s="188"/>
      <c r="U892" s="188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1"/>
      <c r="S893" s="1"/>
      <c r="T893" s="188"/>
      <c r="U893" s="188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1"/>
      <c r="S894" s="1"/>
      <c r="T894" s="188"/>
      <c r="U894" s="188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1"/>
      <c r="S895" s="1"/>
      <c r="T895" s="188"/>
      <c r="U895" s="188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1"/>
      <c r="S896" s="1"/>
      <c r="T896" s="188"/>
      <c r="U896" s="188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1"/>
      <c r="S897" s="1"/>
      <c r="T897" s="188"/>
      <c r="U897" s="188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1"/>
      <c r="S898" s="1"/>
      <c r="T898" s="188"/>
      <c r="U898" s="188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1"/>
      <c r="S899" s="1"/>
      <c r="T899" s="188"/>
      <c r="U899" s="188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1"/>
      <c r="S900" s="1"/>
      <c r="T900" s="188"/>
      <c r="U900" s="188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1"/>
      <c r="S901" s="1"/>
      <c r="T901" s="188"/>
      <c r="U901" s="188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1"/>
      <c r="S902" s="1"/>
      <c r="T902" s="188"/>
      <c r="U902" s="188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1"/>
      <c r="S903" s="1"/>
      <c r="T903" s="188"/>
      <c r="U903" s="188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1"/>
      <c r="S904" s="1"/>
      <c r="T904" s="188"/>
      <c r="U904" s="188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1"/>
      <c r="S905" s="1"/>
      <c r="T905" s="188"/>
      <c r="U905" s="188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1"/>
      <c r="S906" s="1"/>
      <c r="T906" s="188"/>
      <c r="U906" s="188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1"/>
      <c r="S907" s="1"/>
      <c r="T907" s="188"/>
      <c r="U907" s="188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1"/>
      <c r="S908" s="1"/>
      <c r="T908" s="188"/>
      <c r="U908" s="188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1"/>
      <c r="S909" s="1"/>
      <c r="T909" s="188"/>
      <c r="U909" s="188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1"/>
      <c r="S910" s="1"/>
      <c r="T910" s="188"/>
      <c r="U910" s="188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1"/>
      <c r="S911" s="1"/>
      <c r="T911" s="188"/>
      <c r="U911" s="188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1"/>
      <c r="S912" s="1"/>
      <c r="T912" s="188"/>
      <c r="U912" s="188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1"/>
      <c r="S913" s="1"/>
      <c r="T913" s="188"/>
      <c r="U913" s="188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1"/>
      <c r="S914" s="1"/>
      <c r="T914" s="188"/>
      <c r="U914" s="188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1"/>
      <c r="S915" s="1"/>
      <c r="T915" s="188"/>
      <c r="U915" s="188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1"/>
      <c r="S916" s="1"/>
      <c r="T916" s="188"/>
      <c r="U916" s="188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1"/>
      <c r="S917" s="1"/>
      <c r="T917" s="188"/>
      <c r="U917" s="188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1"/>
      <c r="S918" s="1"/>
      <c r="T918" s="188"/>
      <c r="U918" s="188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1"/>
      <c r="S919" s="1"/>
      <c r="T919" s="188"/>
      <c r="U919" s="188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1"/>
      <c r="S920" s="1"/>
      <c r="T920" s="188"/>
      <c r="U920" s="188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1"/>
      <c r="S921" s="1"/>
      <c r="T921" s="188"/>
      <c r="U921" s="188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1"/>
      <c r="S922" s="1"/>
      <c r="T922" s="188"/>
      <c r="U922" s="188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1"/>
      <c r="S923" s="1"/>
      <c r="T923" s="188"/>
      <c r="U923" s="188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1"/>
      <c r="S924" s="1"/>
      <c r="T924" s="188"/>
      <c r="U924" s="188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1"/>
      <c r="S925" s="1"/>
      <c r="T925" s="188"/>
      <c r="U925" s="188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1"/>
      <c r="S926" s="1"/>
      <c r="T926" s="188"/>
      <c r="U926" s="188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1"/>
      <c r="S927" s="1"/>
      <c r="T927" s="188"/>
      <c r="U927" s="188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1"/>
      <c r="S928" s="1"/>
      <c r="T928" s="188"/>
      <c r="U928" s="188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1"/>
      <c r="S929" s="1"/>
      <c r="T929" s="188"/>
      <c r="U929" s="188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1"/>
      <c r="S930" s="1"/>
      <c r="T930" s="188"/>
      <c r="U930" s="188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1"/>
      <c r="S931" s="1"/>
      <c r="T931" s="188"/>
      <c r="U931" s="188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1"/>
      <c r="S932" s="1"/>
      <c r="T932" s="188"/>
      <c r="U932" s="188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1"/>
      <c r="S933" s="1"/>
      <c r="T933" s="188"/>
      <c r="U933" s="188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1"/>
      <c r="S934" s="1"/>
      <c r="T934" s="188"/>
      <c r="U934" s="188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1"/>
      <c r="S935" s="1"/>
      <c r="T935" s="188"/>
      <c r="U935" s="188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1"/>
      <c r="S936" s="1"/>
      <c r="T936" s="188"/>
      <c r="U936" s="188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1"/>
      <c r="S937" s="1"/>
      <c r="T937" s="188"/>
      <c r="U937" s="188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1"/>
      <c r="S938" s="1"/>
      <c r="T938" s="188"/>
      <c r="U938" s="188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1"/>
      <c r="S939" s="1"/>
      <c r="T939" s="188"/>
      <c r="U939" s="188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1"/>
      <c r="S940" s="1"/>
      <c r="T940" s="188"/>
      <c r="U940" s="188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1"/>
      <c r="S941" s="1"/>
      <c r="T941" s="188"/>
      <c r="U941" s="188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1"/>
      <c r="S942" s="1"/>
      <c r="T942" s="188"/>
      <c r="U942" s="188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1"/>
      <c r="S943" s="1"/>
      <c r="T943" s="188"/>
      <c r="U943" s="188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1"/>
      <c r="S944" s="1"/>
      <c r="T944" s="188"/>
      <c r="U944" s="188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1"/>
      <c r="S945" s="1"/>
      <c r="T945" s="188"/>
      <c r="U945" s="188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1"/>
      <c r="S946" s="1"/>
      <c r="T946" s="188"/>
      <c r="U946" s="188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1"/>
      <c r="S947" s="1"/>
      <c r="T947" s="188"/>
      <c r="U947" s="188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1"/>
      <c r="S948" s="1"/>
      <c r="T948" s="188"/>
      <c r="U948" s="188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1"/>
      <c r="S949" s="1"/>
      <c r="T949" s="188"/>
      <c r="U949" s="188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1"/>
      <c r="S950" s="1"/>
      <c r="T950" s="188"/>
      <c r="U950" s="188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1"/>
      <c r="S951" s="1"/>
      <c r="T951" s="188"/>
      <c r="U951" s="188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1"/>
      <c r="S952" s="1"/>
      <c r="T952" s="188"/>
      <c r="U952" s="188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1"/>
      <c r="S953" s="1"/>
      <c r="T953" s="188"/>
      <c r="U953" s="188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1"/>
      <c r="S954" s="1"/>
      <c r="T954" s="188"/>
      <c r="U954" s="188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1"/>
      <c r="S955" s="1"/>
      <c r="T955" s="188"/>
      <c r="U955" s="188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1"/>
      <c r="S956" s="1"/>
      <c r="T956" s="188"/>
      <c r="U956" s="188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1"/>
      <c r="S957" s="1"/>
      <c r="T957" s="188"/>
      <c r="U957" s="188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1"/>
      <c r="S958" s="1"/>
      <c r="T958" s="188"/>
      <c r="U958" s="188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1"/>
      <c r="S959" s="1"/>
      <c r="T959" s="188"/>
      <c r="U959" s="188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1"/>
      <c r="S960" s="1"/>
      <c r="T960" s="188"/>
      <c r="U960" s="188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1"/>
      <c r="S961" s="1"/>
      <c r="T961" s="188"/>
      <c r="U961" s="188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1"/>
      <c r="S962" s="1"/>
      <c r="T962" s="188"/>
      <c r="U962" s="188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1"/>
      <c r="S963" s="1"/>
      <c r="T963" s="188"/>
      <c r="U963" s="188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1"/>
      <c r="S964" s="1"/>
      <c r="T964" s="188"/>
      <c r="U964" s="188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1"/>
      <c r="S965" s="1"/>
      <c r="T965" s="188"/>
      <c r="U965" s="188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1"/>
      <c r="S966" s="1"/>
      <c r="T966" s="188"/>
      <c r="U966" s="188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1"/>
      <c r="S967" s="1"/>
      <c r="T967" s="188"/>
      <c r="U967" s="188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1"/>
      <c r="S968" s="1"/>
      <c r="T968" s="188"/>
      <c r="U968" s="188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1"/>
      <c r="S969" s="1"/>
      <c r="T969" s="188"/>
      <c r="U969" s="188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1"/>
      <c r="S970" s="1"/>
      <c r="T970" s="188"/>
      <c r="U970" s="188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1"/>
      <c r="S971" s="1"/>
      <c r="T971" s="188"/>
      <c r="U971" s="188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1"/>
      <c r="S972" s="1"/>
      <c r="T972" s="188"/>
      <c r="U972" s="188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1"/>
      <c r="S973" s="1"/>
      <c r="T973" s="188"/>
      <c r="U973" s="188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1"/>
      <c r="S974" s="1"/>
      <c r="T974" s="188"/>
      <c r="U974" s="188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1"/>
      <c r="S975" s="1"/>
      <c r="T975" s="188"/>
      <c r="U975" s="188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1"/>
      <c r="S976" s="1"/>
      <c r="T976" s="188"/>
      <c r="U976" s="188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1"/>
      <c r="S977" s="1"/>
      <c r="T977" s="188"/>
      <c r="U977" s="188"/>
      <c r="V977" s="1"/>
      <c r="W977" s="1"/>
      <c r="X977" s="1"/>
      <c r="Y977" s="1"/>
      <c r="Z977" s="1"/>
    </row>
  </sheetData>
  <mergeCells count="94">
    <mergeCell ref="R28:R31"/>
    <mergeCell ref="D12:U12"/>
    <mergeCell ref="R17:U17"/>
    <mergeCell ref="Q16:U16"/>
    <mergeCell ref="C17:G17"/>
    <mergeCell ref="B13:B15"/>
    <mergeCell ref="C13:C15"/>
    <mergeCell ref="D13:D14"/>
    <mergeCell ref="D16:G16"/>
    <mergeCell ref="D15:G15"/>
    <mergeCell ref="E13:F13"/>
    <mergeCell ref="S7:U8"/>
    <mergeCell ref="B7:B9"/>
    <mergeCell ref="C7:C9"/>
    <mergeCell ref="B5:U5"/>
    <mergeCell ref="B10:U10"/>
    <mergeCell ref="I7:P8"/>
    <mergeCell ref="H7:H9"/>
    <mergeCell ref="E7:E9"/>
    <mergeCell ref="F7:F9"/>
    <mergeCell ref="G7:G9"/>
    <mergeCell ref="D7:D9"/>
    <mergeCell ref="R48:U48"/>
    <mergeCell ref="Q39:U39"/>
    <mergeCell ref="Q49:U49"/>
    <mergeCell ref="Q46:U46"/>
    <mergeCell ref="Q47:U47"/>
    <mergeCell ref="A37:A39"/>
    <mergeCell ref="B37:B39"/>
    <mergeCell ref="C34:G34"/>
    <mergeCell ref="D37:D38"/>
    <mergeCell ref="E37:F37"/>
    <mergeCell ref="D39:G39"/>
    <mergeCell ref="C37:C39"/>
    <mergeCell ref="C35:U35"/>
    <mergeCell ref="D36:U36"/>
    <mergeCell ref="R34:U34"/>
    <mergeCell ref="A27:A32"/>
    <mergeCell ref="B27:B32"/>
    <mergeCell ref="C25:U25"/>
    <mergeCell ref="D26:U26"/>
    <mergeCell ref="C27:C32"/>
    <mergeCell ref="F28:F31"/>
    <mergeCell ref="G28:G31"/>
    <mergeCell ref="H28:H31"/>
    <mergeCell ref="I28:I31"/>
    <mergeCell ref="J28:J31"/>
    <mergeCell ref="K28:K31"/>
    <mergeCell ref="L28:L31"/>
    <mergeCell ref="M28:M31"/>
    <mergeCell ref="N28:N31"/>
    <mergeCell ref="O28:O31"/>
    <mergeCell ref="P28:P31"/>
    <mergeCell ref="Q33:U33"/>
    <mergeCell ref="Q32:U32"/>
    <mergeCell ref="C24:G24"/>
    <mergeCell ref="C20:C22"/>
    <mergeCell ref="D20:D21"/>
    <mergeCell ref="D27:D31"/>
    <mergeCell ref="Q22:U22"/>
    <mergeCell ref="D32:G32"/>
    <mergeCell ref="D33:G33"/>
    <mergeCell ref="E27:F27"/>
    <mergeCell ref="Q23:U23"/>
    <mergeCell ref="R24:U24"/>
    <mergeCell ref="D23:G23"/>
    <mergeCell ref="D22:G22"/>
    <mergeCell ref="E28:E31"/>
    <mergeCell ref="Q28:Q31"/>
    <mergeCell ref="A40:A45"/>
    <mergeCell ref="B40:B45"/>
    <mergeCell ref="C40:C45"/>
    <mergeCell ref="D40:D41"/>
    <mergeCell ref="B49:G49"/>
    <mergeCell ref="C48:G48"/>
    <mergeCell ref="D46:G46"/>
    <mergeCell ref="D47:G47"/>
    <mergeCell ref="E40:F40"/>
    <mergeCell ref="S1:U1"/>
    <mergeCell ref="R7:R9"/>
    <mergeCell ref="Q7:Q9"/>
    <mergeCell ref="Q15:U15"/>
    <mergeCell ref="A20:A22"/>
    <mergeCell ref="B20:B22"/>
    <mergeCell ref="A13:A15"/>
    <mergeCell ref="A7:A9"/>
    <mergeCell ref="C18:U18"/>
    <mergeCell ref="D19:U19"/>
    <mergeCell ref="E20:F20"/>
    <mergeCell ref="C11:U11"/>
    <mergeCell ref="F2:R2"/>
    <mergeCell ref="F3:R3"/>
    <mergeCell ref="B4:U4"/>
    <mergeCell ref="S2:U2"/>
  </mergeCells>
  <pageMargins left="0.25" right="0.1" top="0.69" bottom="0.09" header="0" footer="0"/>
  <pageSetup paperSize="9" scale="71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260" t="s">
        <v>1</v>
      </c>
      <c r="B2" s="267" t="s">
        <v>2</v>
      </c>
      <c r="C2" s="267" t="s">
        <v>3</v>
      </c>
      <c r="D2" s="259" t="s">
        <v>5</v>
      </c>
      <c r="E2" s="267" t="s">
        <v>8</v>
      </c>
      <c r="F2" s="270" t="s">
        <v>9</v>
      </c>
      <c r="G2" s="268" t="s">
        <v>10</v>
      </c>
      <c r="H2" s="268" t="s">
        <v>6</v>
      </c>
      <c r="I2" s="262" t="s">
        <v>14</v>
      </c>
      <c r="J2" s="263"/>
      <c r="K2" s="263"/>
      <c r="L2" s="264"/>
      <c r="M2" s="262" t="s">
        <v>15</v>
      </c>
      <c r="N2" s="263"/>
      <c r="O2" s="263"/>
      <c r="P2" s="264"/>
    </row>
    <row r="3" spans="1:16" ht="12.75" customHeight="1" x14ac:dyDescent="0.2">
      <c r="A3" s="247"/>
      <c r="B3" s="198"/>
      <c r="C3" s="198"/>
      <c r="D3" s="198"/>
      <c r="E3" s="198"/>
      <c r="F3" s="266"/>
      <c r="G3" s="269"/>
      <c r="H3" s="269"/>
      <c r="I3" s="246" t="s">
        <v>16</v>
      </c>
      <c r="J3" s="248" t="s">
        <v>18</v>
      </c>
      <c r="K3" s="203"/>
      <c r="L3" s="249" t="s">
        <v>28</v>
      </c>
      <c r="M3" s="246" t="s">
        <v>16</v>
      </c>
      <c r="N3" s="248" t="s">
        <v>18</v>
      </c>
      <c r="O3" s="203"/>
      <c r="P3" s="249" t="s">
        <v>28</v>
      </c>
    </row>
    <row r="4" spans="1:16" ht="114.75" customHeight="1" x14ac:dyDescent="0.2">
      <c r="A4" s="261"/>
      <c r="B4" s="199"/>
      <c r="C4" s="199"/>
      <c r="D4" s="198"/>
      <c r="E4" s="198"/>
      <c r="F4" s="239"/>
      <c r="G4" s="269"/>
      <c r="H4" s="269"/>
      <c r="I4" s="247"/>
      <c r="J4" s="11" t="s">
        <v>16</v>
      </c>
      <c r="K4" s="11" t="s">
        <v>32</v>
      </c>
      <c r="L4" s="250"/>
      <c r="M4" s="247"/>
      <c r="N4" s="11" t="s">
        <v>16</v>
      </c>
      <c r="O4" s="11" t="s">
        <v>32</v>
      </c>
      <c r="P4" s="250"/>
    </row>
    <row r="5" spans="1:16" ht="14.25" customHeight="1" x14ac:dyDescent="0.2">
      <c r="A5" s="251" t="s">
        <v>33</v>
      </c>
      <c r="B5" s="252"/>
      <c r="C5" s="252"/>
      <c r="D5" s="252"/>
      <c r="E5" s="252"/>
      <c r="F5" s="252"/>
      <c r="G5" s="252"/>
      <c r="H5" s="252"/>
      <c r="I5" s="252"/>
      <c r="J5" s="252"/>
      <c r="K5" s="252"/>
      <c r="L5" s="252"/>
      <c r="M5" s="252"/>
      <c r="N5" s="252"/>
      <c r="O5" s="252"/>
      <c r="P5" s="253"/>
    </row>
    <row r="6" spans="1:16" ht="18" customHeight="1" x14ac:dyDescent="0.2">
      <c r="A6" s="14" t="s">
        <v>30</v>
      </c>
      <c r="B6" s="254" t="s">
        <v>30</v>
      </c>
      <c r="C6" s="257" t="s">
        <v>30</v>
      </c>
      <c r="D6" s="265" t="s">
        <v>35</v>
      </c>
      <c r="E6" s="15" t="s">
        <v>30</v>
      </c>
      <c r="F6" s="16"/>
      <c r="G6" s="18"/>
      <c r="H6" s="271" t="s">
        <v>17</v>
      </c>
      <c r="I6" s="21">
        <v>2078</v>
      </c>
      <c r="J6" s="22">
        <v>2078</v>
      </c>
      <c r="K6" s="22">
        <v>1565.1</v>
      </c>
      <c r="L6" s="24"/>
      <c r="M6" s="21">
        <v>2335.6999999999998</v>
      </c>
      <c r="N6" s="25">
        <v>2335.6999999999998</v>
      </c>
      <c r="O6" s="25">
        <v>1761.9</v>
      </c>
      <c r="P6" s="26"/>
    </row>
    <row r="7" spans="1:16" ht="12.75" customHeight="1" x14ac:dyDescent="0.2">
      <c r="A7" s="29"/>
      <c r="B7" s="255"/>
      <c r="C7" s="198"/>
      <c r="D7" s="266"/>
      <c r="E7" s="30" t="s">
        <v>36</v>
      </c>
      <c r="F7" s="32"/>
      <c r="G7" s="33"/>
      <c r="H7" s="272"/>
      <c r="I7" s="35">
        <v>1994.7</v>
      </c>
      <c r="J7" s="36">
        <v>1994.7</v>
      </c>
      <c r="K7" s="36">
        <v>1522.9</v>
      </c>
      <c r="L7" s="37"/>
      <c r="M7" s="35">
        <v>2221.5</v>
      </c>
      <c r="N7" s="38">
        <v>2221.5</v>
      </c>
      <c r="O7" s="38">
        <v>1696</v>
      </c>
      <c r="P7" s="40"/>
    </row>
    <row r="8" spans="1:16" ht="12.75" customHeight="1" x14ac:dyDescent="0.2">
      <c r="A8" s="29"/>
      <c r="B8" s="255"/>
      <c r="C8" s="198"/>
      <c r="D8" s="266"/>
      <c r="E8" s="30" t="s">
        <v>41</v>
      </c>
      <c r="F8" s="32"/>
      <c r="G8" s="33"/>
      <c r="H8" s="272"/>
      <c r="I8" s="35">
        <v>985</v>
      </c>
      <c r="J8" s="36">
        <v>985</v>
      </c>
      <c r="K8" s="36">
        <v>752</v>
      </c>
      <c r="L8" s="37"/>
      <c r="M8" s="35">
        <v>1058.0999999999999</v>
      </c>
      <c r="N8" s="38">
        <v>1058.0999999999999</v>
      </c>
      <c r="O8" s="38">
        <v>807.9</v>
      </c>
      <c r="P8" s="40"/>
    </row>
    <row r="9" spans="1:16" ht="12.75" customHeight="1" x14ac:dyDescent="0.2">
      <c r="A9" s="29"/>
      <c r="B9" s="255"/>
      <c r="C9" s="198"/>
      <c r="D9" s="266"/>
      <c r="E9" s="30" t="s">
        <v>42</v>
      </c>
      <c r="F9" s="32"/>
      <c r="G9" s="33"/>
      <c r="H9" s="272"/>
      <c r="I9" s="35">
        <v>66.099999999999994</v>
      </c>
      <c r="J9" s="36">
        <v>66.099999999999994</v>
      </c>
      <c r="K9" s="36">
        <v>50.5</v>
      </c>
      <c r="L9" s="37"/>
      <c r="M9" s="35">
        <v>65.8</v>
      </c>
      <c r="N9" s="38">
        <v>65.8</v>
      </c>
      <c r="O9" s="38">
        <v>50.3</v>
      </c>
      <c r="P9" s="40"/>
    </row>
    <row r="10" spans="1:16" ht="12.75" customHeight="1" x14ac:dyDescent="0.2">
      <c r="A10" s="29"/>
      <c r="B10" s="255"/>
      <c r="C10" s="198"/>
      <c r="D10" s="266"/>
      <c r="E10" s="30" t="s">
        <v>43</v>
      </c>
      <c r="F10" s="32"/>
      <c r="G10" s="33"/>
      <c r="H10" s="272"/>
      <c r="I10" s="35">
        <v>17.299999999999997</v>
      </c>
      <c r="J10" s="36">
        <v>17.299999999999997</v>
      </c>
      <c r="K10" s="36">
        <v>13.2</v>
      </c>
      <c r="L10" s="37"/>
      <c r="M10" s="35">
        <v>45</v>
      </c>
      <c r="N10" s="38">
        <v>45</v>
      </c>
      <c r="O10" s="38">
        <v>34.4</v>
      </c>
      <c r="P10" s="40"/>
    </row>
    <row r="11" spans="1:16" ht="12.75" customHeight="1" x14ac:dyDescent="0.2">
      <c r="A11" s="29"/>
      <c r="B11" s="255"/>
      <c r="C11" s="198"/>
      <c r="D11" s="266"/>
      <c r="E11" s="30" t="s">
        <v>45</v>
      </c>
      <c r="F11" s="32"/>
      <c r="G11" s="33"/>
      <c r="H11" s="272"/>
      <c r="I11" s="35">
        <v>185.5</v>
      </c>
      <c r="J11" s="36">
        <v>185.5</v>
      </c>
      <c r="K11" s="36">
        <v>141.6</v>
      </c>
      <c r="L11" s="37"/>
      <c r="M11" s="35">
        <v>227.7</v>
      </c>
      <c r="N11" s="38">
        <v>227.7</v>
      </c>
      <c r="O11" s="38">
        <v>173.8</v>
      </c>
      <c r="P11" s="40"/>
    </row>
    <row r="12" spans="1:16" ht="12.75" customHeight="1" x14ac:dyDescent="0.2">
      <c r="A12" s="29"/>
      <c r="B12" s="255"/>
      <c r="C12" s="198"/>
      <c r="D12" s="266"/>
      <c r="E12" s="30" t="s">
        <v>46</v>
      </c>
      <c r="F12" s="32"/>
      <c r="G12" s="33"/>
      <c r="H12" s="272"/>
      <c r="I12" s="35">
        <v>221.2</v>
      </c>
      <c r="J12" s="36">
        <v>221.2</v>
      </c>
      <c r="K12" s="36">
        <v>168.9</v>
      </c>
      <c r="L12" s="37"/>
      <c r="M12" s="35">
        <v>241.8</v>
      </c>
      <c r="N12" s="38">
        <v>241.8</v>
      </c>
      <c r="O12" s="38">
        <v>184.6</v>
      </c>
      <c r="P12" s="40"/>
    </row>
    <row r="13" spans="1:16" ht="12.75" customHeight="1" x14ac:dyDescent="0.2">
      <c r="A13" s="29"/>
      <c r="B13" s="255"/>
      <c r="C13" s="198"/>
      <c r="D13" s="266"/>
      <c r="E13" s="30" t="s">
        <v>47</v>
      </c>
      <c r="F13" s="32"/>
      <c r="G13" s="33"/>
      <c r="H13" s="272"/>
      <c r="I13" s="35">
        <v>1214.0999999999999</v>
      </c>
      <c r="J13" s="36">
        <v>1214.0999999999999</v>
      </c>
      <c r="K13" s="36">
        <v>926.9</v>
      </c>
      <c r="L13" s="37"/>
      <c r="M13" s="35">
        <v>1325.7</v>
      </c>
      <c r="N13" s="38">
        <v>1325.7</v>
      </c>
      <c r="O13" s="38">
        <v>1012.2</v>
      </c>
      <c r="P13" s="40"/>
    </row>
    <row r="14" spans="1:16" ht="12.75" customHeight="1" x14ac:dyDescent="0.2">
      <c r="A14" s="29"/>
      <c r="B14" s="255"/>
      <c r="C14" s="198"/>
      <c r="D14" s="266"/>
      <c r="E14" s="30" t="s">
        <v>48</v>
      </c>
      <c r="F14" s="32"/>
      <c r="G14" s="33"/>
      <c r="H14" s="272"/>
      <c r="I14" s="35">
        <v>190.2</v>
      </c>
      <c r="J14" s="36">
        <v>190.2</v>
      </c>
      <c r="K14" s="36">
        <v>145.19999999999999</v>
      </c>
      <c r="L14" s="37"/>
      <c r="M14" s="35">
        <v>203.7</v>
      </c>
      <c r="N14" s="38">
        <v>203.7</v>
      </c>
      <c r="O14" s="38">
        <v>155.5</v>
      </c>
      <c r="P14" s="40"/>
    </row>
    <row r="15" spans="1:16" ht="12.75" customHeight="1" x14ac:dyDescent="0.2">
      <c r="A15" s="29"/>
      <c r="B15" s="255"/>
      <c r="C15" s="198"/>
      <c r="D15" s="266"/>
      <c r="E15" s="30" t="s">
        <v>49</v>
      </c>
      <c r="F15" s="32"/>
      <c r="G15" s="33"/>
      <c r="H15" s="272"/>
      <c r="I15" s="35">
        <v>159.30000000000001</v>
      </c>
      <c r="J15" s="36">
        <v>159.30000000000001</v>
      </c>
      <c r="K15" s="36">
        <v>121.6</v>
      </c>
      <c r="L15" s="37"/>
      <c r="M15" s="35">
        <v>151.30000000000001</v>
      </c>
      <c r="N15" s="38">
        <v>151.30000000000001</v>
      </c>
      <c r="O15" s="38">
        <v>115.5</v>
      </c>
      <c r="P15" s="40"/>
    </row>
    <row r="16" spans="1:16" ht="12.75" customHeight="1" x14ac:dyDescent="0.2">
      <c r="A16" s="29"/>
      <c r="B16" s="255"/>
      <c r="C16" s="198"/>
      <c r="D16" s="266"/>
      <c r="E16" s="30" t="s">
        <v>50</v>
      </c>
      <c r="F16" s="32"/>
      <c r="G16" s="33"/>
      <c r="H16" s="272"/>
      <c r="I16" s="35">
        <v>1218.4000000000001</v>
      </c>
      <c r="J16" s="36">
        <v>1218.4000000000001</v>
      </c>
      <c r="K16" s="36">
        <v>930.2</v>
      </c>
      <c r="L16" s="37"/>
      <c r="M16" s="35">
        <v>1274.8</v>
      </c>
      <c r="N16" s="38">
        <v>1274.8</v>
      </c>
      <c r="O16" s="38">
        <v>973.3</v>
      </c>
      <c r="P16" s="40"/>
    </row>
    <row r="17" spans="1:26" ht="12.75" customHeight="1" x14ac:dyDescent="0.2">
      <c r="A17" s="29"/>
      <c r="B17" s="255"/>
      <c r="C17" s="198"/>
      <c r="D17" s="266"/>
      <c r="E17" s="30" t="s">
        <v>51</v>
      </c>
      <c r="F17" s="32"/>
      <c r="G17" s="33"/>
      <c r="H17" s="272"/>
      <c r="I17" s="35">
        <v>200.7</v>
      </c>
      <c r="J17" s="36">
        <v>200.7</v>
      </c>
      <c r="K17" s="36">
        <v>153.19999999999999</v>
      </c>
      <c r="L17" s="37"/>
      <c r="M17" s="35">
        <v>224.7</v>
      </c>
      <c r="N17" s="38">
        <v>224.7</v>
      </c>
      <c r="O17" s="38">
        <v>171.5</v>
      </c>
      <c r="P17" s="40"/>
    </row>
    <row r="18" spans="1:26" ht="12.75" customHeight="1" x14ac:dyDescent="0.2">
      <c r="A18" s="29"/>
      <c r="B18" s="255"/>
      <c r="C18" s="198"/>
      <c r="D18" s="266"/>
      <c r="E18" s="30" t="s">
        <v>52</v>
      </c>
      <c r="F18" s="32"/>
      <c r="G18" s="33"/>
      <c r="H18" s="272"/>
      <c r="I18" s="35">
        <v>165.4</v>
      </c>
      <c r="J18" s="36">
        <v>165.4</v>
      </c>
      <c r="K18" s="36">
        <v>126.3</v>
      </c>
      <c r="L18" s="37"/>
      <c r="M18" s="35">
        <v>161.19999999999999</v>
      </c>
      <c r="N18" s="38">
        <v>161.19999999999999</v>
      </c>
      <c r="O18" s="38">
        <v>123.1</v>
      </c>
      <c r="P18" s="40"/>
    </row>
    <row r="19" spans="1:26" ht="12.75" customHeight="1" x14ac:dyDescent="0.2">
      <c r="A19" s="29"/>
      <c r="B19" s="255"/>
      <c r="C19" s="198"/>
      <c r="D19" s="266"/>
      <c r="E19" s="30" t="s">
        <v>53</v>
      </c>
      <c r="F19" s="32"/>
      <c r="G19" s="33"/>
      <c r="H19" s="272"/>
      <c r="I19" s="35">
        <v>185.3</v>
      </c>
      <c r="J19" s="36">
        <v>185.3</v>
      </c>
      <c r="K19" s="36">
        <v>141.5</v>
      </c>
      <c r="L19" s="37"/>
      <c r="M19" s="35">
        <v>198.9</v>
      </c>
      <c r="N19" s="38">
        <v>198.9</v>
      </c>
      <c r="O19" s="38">
        <v>151.80000000000001</v>
      </c>
      <c r="P19" s="40"/>
    </row>
    <row r="20" spans="1:26" ht="12.75" customHeight="1" x14ac:dyDescent="0.2">
      <c r="A20" s="29"/>
      <c r="B20" s="255"/>
      <c r="C20" s="198"/>
      <c r="D20" s="266"/>
      <c r="E20" s="30" t="s">
        <v>54</v>
      </c>
      <c r="F20" s="32"/>
      <c r="G20" s="33"/>
      <c r="H20" s="272"/>
      <c r="I20" s="35">
        <v>876.8</v>
      </c>
      <c r="J20" s="36">
        <v>876.8</v>
      </c>
      <c r="K20" s="36">
        <v>669.4</v>
      </c>
      <c r="L20" s="37"/>
      <c r="M20" s="35">
        <v>944.4</v>
      </c>
      <c r="N20" s="38">
        <v>944.4</v>
      </c>
      <c r="O20" s="38">
        <v>721</v>
      </c>
      <c r="P20" s="40"/>
    </row>
    <row r="21" spans="1:26" ht="12.75" customHeight="1" x14ac:dyDescent="0.2">
      <c r="A21" s="29"/>
      <c r="B21" s="255"/>
      <c r="C21" s="198"/>
      <c r="D21" s="266"/>
      <c r="E21" s="30" t="s">
        <v>55</v>
      </c>
      <c r="F21" s="32"/>
      <c r="G21" s="33"/>
      <c r="H21" s="272"/>
      <c r="I21" s="35">
        <v>504.5</v>
      </c>
      <c r="J21" s="36">
        <v>504.5</v>
      </c>
      <c r="K21" s="36">
        <v>385.2</v>
      </c>
      <c r="L21" s="37"/>
      <c r="M21" s="35">
        <v>542.9</v>
      </c>
      <c r="N21" s="38">
        <v>542.9</v>
      </c>
      <c r="O21" s="38">
        <v>414.5</v>
      </c>
      <c r="P21" s="40"/>
    </row>
    <row r="22" spans="1:26" ht="12.75" customHeight="1" x14ac:dyDescent="0.2">
      <c r="A22" s="29"/>
      <c r="B22" s="255"/>
      <c r="C22" s="198"/>
      <c r="D22" s="266"/>
      <c r="E22" s="30" t="s">
        <v>56</v>
      </c>
      <c r="F22" s="32"/>
      <c r="G22" s="33"/>
      <c r="H22" s="272"/>
      <c r="I22" s="35">
        <v>218.60000000000002</v>
      </c>
      <c r="J22" s="36">
        <v>218.60000000000002</v>
      </c>
      <c r="K22" s="36">
        <v>161.30000000000001</v>
      </c>
      <c r="L22" s="37"/>
      <c r="M22" s="35">
        <v>290.3</v>
      </c>
      <c r="N22" s="38">
        <v>290.3</v>
      </c>
      <c r="O22" s="38">
        <v>221.7</v>
      </c>
      <c r="P22" s="40"/>
    </row>
    <row r="23" spans="1:26" ht="12.75" customHeight="1" x14ac:dyDescent="0.2">
      <c r="A23" s="29"/>
      <c r="B23" s="255"/>
      <c r="C23" s="198"/>
      <c r="D23" s="266"/>
      <c r="E23" s="30" t="s">
        <v>57</v>
      </c>
      <c r="F23" s="32"/>
      <c r="G23" s="33"/>
      <c r="H23" s="272"/>
      <c r="I23" s="35">
        <v>49.900000000000006</v>
      </c>
      <c r="J23" s="36">
        <v>49.900000000000006</v>
      </c>
      <c r="K23" s="36">
        <v>38.1</v>
      </c>
      <c r="L23" s="37"/>
      <c r="M23" s="35">
        <v>49.9</v>
      </c>
      <c r="N23" s="38">
        <v>49.9</v>
      </c>
      <c r="O23" s="38">
        <v>38.1</v>
      </c>
      <c r="P23" s="40"/>
    </row>
    <row r="24" spans="1:26" ht="12.75" customHeight="1" x14ac:dyDescent="0.2">
      <c r="A24" s="29"/>
      <c r="B24" s="255"/>
      <c r="C24" s="198"/>
      <c r="D24" s="266"/>
      <c r="E24" s="30" t="s">
        <v>58</v>
      </c>
      <c r="F24" s="32"/>
      <c r="G24" s="43"/>
      <c r="H24" s="273"/>
      <c r="I24" s="44">
        <v>21.2</v>
      </c>
      <c r="J24" s="45">
        <v>21.2</v>
      </c>
      <c r="K24" s="45">
        <v>16.2</v>
      </c>
      <c r="L24" s="46"/>
      <c r="M24" s="44">
        <v>21.1</v>
      </c>
      <c r="N24" s="47">
        <v>21.1</v>
      </c>
      <c r="O24" s="47">
        <v>16.100000000000001</v>
      </c>
      <c r="P24" s="48"/>
    </row>
    <row r="25" spans="1:26" ht="12.75" customHeight="1" x14ac:dyDescent="0.2">
      <c r="A25" s="29"/>
      <c r="B25" s="255"/>
      <c r="C25" s="198"/>
      <c r="D25" s="49"/>
      <c r="E25" s="15" t="s">
        <v>59</v>
      </c>
      <c r="F25" s="16"/>
      <c r="G25" s="50"/>
      <c r="H25" s="51" t="s">
        <v>61</v>
      </c>
      <c r="I25" s="52">
        <v>40.4</v>
      </c>
      <c r="J25" s="53">
        <v>40.4</v>
      </c>
      <c r="K25" s="53">
        <v>0</v>
      </c>
      <c r="L25" s="54">
        <v>0</v>
      </c>
      <c r="M25" s="52">
        <v>40.4</v>
      </c>
      <c r="N25" s="53">
        <v>40.4</v>
      </c>
      <c r="O25" s="53">
        <v>0</v>
      </c>
      <c r="P25" s="55">
        <v>0</v>
      </c>
    </row>
    <row r="26" spans="1:26" ht="24" x14ac:dyDescent="0.2">
      <c r="A26" s="56"/>
      <c r="B26" s="256"/>
      <c r="C26" s="258"/>
      <c r="D26" s="57"/>
      <c r="E26" s="58"/>
      <c r="F26" s="59"/>
      <c r="G26" s="60"/>
      <c r="H26" s="61" t="s">
        <v>39</v>
      </c>
      <c r="I26" s="62">
        <v>10592.599999999999</v>
      </c>
      <c r="J26" s="62">
        <v>10592.599999999999</v>
      </c>
      <c r="K26" s="62">
        <v>8029.2999999999993</v>
      </c>
      <c r="L26" s="63">
        <v>0</v>
      </c>
      <c r="M26" s="62">
        <v>11624.899999999998</v>
      </c>
      <c r="N26" s="62">
        <v>11624.899999999998</v>
      </c>
      <c r="O26" s="62">
        <v>8823.2000000000025</v>
      </c>
      <c r="P26" s="64">
        <v>0</v>
      </c>
    </row>
    <row r="27" spans="1:26" ht="12.75" x14ac:dyDescent="0.2">
      <c r="A27" s="304" t="s">
        <v>64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3"/>
    </row>
    <row r="28" spans="1:26" ht="12" customHeight="1" x14ac:dyDescent="0.2">
      <c r="A28" s="308" t="s">
        <v>30</v>
      </c>
      <c r="B28" s="284" t="s">
        <v>30</v>
      </c>
      <c r="C28" s="285" t="s">
        <v>36</v>
      </c>
      <c r="D28" s="310" t="s">
        <v>65</v>
      </c>
      <c r="E28" s="311"/>
      <c r="F28" s="312" t="s">
        <v>30</v>
      </c>
      <c r="G28" s="314"/>
      <c r="H28" s="69" t="s">
        <v>17</v>
      </c>
      <c r="I28" s="70" t="e">
        <f t="shared" ref="I28:I31" si="0">#N/A</f>
        <v>#N/A</v>
      </c>
      <c r="J28" s="72">
        <v>60</v>
      </c>
      <c r="K28" s="72"/>
      <c r="L28" s="73"/>
      <c r="M28" s="74">
        <f t="shared" ref="M28:M31" si="1">N28+P28</f>
        <v>147</v>
      </c>
      <c r="N28" s="76">
        <v>147</v>
      </c>
      <c r="O28" s="76"/>
      <c r="P28" s="40"/>
    </row>
    <row r="29" spans="1:26" ht="15.75" customHeight="1" x14ac:dyDescent="0.2">
      <c r="A29" s="276"/>
      <c r="B29" s="256"/>
      <c r="C29" s="258"/>
      <c r="D29" s="292"/>
      <c r="E29" s="276"/>
      <c r="F29" s="299"/>
      <c r="G29" s="281"/>
      <c r="H29" s="79" t="s">
        <v>39</v>
      </c>
      <c r="I29" s="80" t="e">
        <f t="shared" si="0"/>
        <v>#N/A</v>
      </c>
      <c r="J29" s="81">
        <f>J28</f>
        <v>60</v>
      </c>
      <c r="K29" s="81"/>
      <c r="L29" s="82"/>
      <c r="M29" s="80">
        <f t="shared" si="1"/>
        <v>147</v>
      </c>
      <c r="N29" s="81">
        <f>N28</f>
        <v>147</v>
      </c>
      <c r="O29" s="81"/>
      <c r="P29" s="83"/>
    </row>
    <row r="30" spans="1:26" ht="14.25" customHeight="1" x14ac:dyDescent="0.2">
      <c r="A30" s="14" t="s">
        <v>30</v>
      </c>
      <c r="B30" s="84" t="s">
        <v>30</v>
      </c>
      <c r="C30" s="257" t="s">
        <v>62</v>
      </c>
      <c r="D30" s="291" t="s">
        <v>67</v>
      </c>
      <c r="E30" s="316"/>
      <c r="F30" s="315" t="s">
        <v>30</v>
      </c>
      <c r="G30" s="313"/>
      <c r="H30" s="85" t="s">
        <v>17</v>
      </c>
      <c r="I30" s="70" t="e">
        <f t="shared" si="0"/>
        <v>#N/A</v>
      </c>
      <c r="J30" s="72">
        <v>10.5</v>
      </c>
      <c r="K30" s="72"/>
      <c r="L30" s="73"/>
      <c r="M30" s="86">
        <f t="shared" si="1"/>
        <v>10.5</v>
      </c>
      <c r="N30" s="87">
        <v>10.5</v>
      </c>
      <c r="O30" s="87"/>
      <c r="P30" s="40"/>
    </row>
    <row r="31" spans="1:26" ht="24" x14ac:dyDescent="0.2">
      <c r="A31" s="88"/>
      <c r="B31" s="89"/>
      <c r="C31" s="258"/>
      <c r="D31" s="292"/>
      <c r="E31" s="276"/>
      <c r="F31" s="299"/>
      <c r="G31" s="281"/>
      <c r="H31" s="90" t="s">
        <v>39</v>
      </c>
      <c r="I31" s="91" t="e">
        <f t="shared" si="0"/>
        <v>#N/A</v>
      </c>
      <c r="J31" s="92">
        <f>J30</f>
        <v>10.5</v>
      </c>
      <c r="K31" s="92"/>
      <c r="L31" s="93"/>
      <c r="M31" s="91">
        <f t="shared" si="1"/>
        <v>10.5</v>
      </c>
      <c r="N31" s="92">
        <f>N30</f>
        <v>10.5</v>
      </c>
      <c r="O31" s="92"/>
      <c r="P31" s="94"/>
    </row>
    <row r="32" spans="1:26" ht="13.5" customHeight="1" x14ac:dyDescent="0.2">
      <c r="A32" s="95" t="s">
        <v>30</v>
      </c>
      <c r="B32" s="96" t="s">
        <v>30</v>
      </c>
      <c r="C32" s="301" t="s">
        <v>40</v>
      </c>
      <c r="D32" s="252"/>
      <c r="E32" s="252"/>
      <c r="F32" s="252"/>
      <c r="G32" s="252"/>
      <c r="H32" s="302"/>
      <c r="I32" s="97">
        <f>L32+J32</f>
        <v>70.5</v>
      </c>
      <c r="J32" s="98">
        <f>J31+J29</f>
        <v>70.5</v>
      </c>
      <c r="K32" s="98">
        <f t="shared" ref="K32:L32" si="2">K27+K29+K31</f>
        <v>0</v>
      </c>
      <c r="L32" s="99">
        <f t="shared" si="2"/>
        <v>0</v>
      </c>
      <c r="M32" s="97">
        <f>P32+N32</f>
        <v>157.5</v>
      </c>
      <c r="N32" s="98">
        <f t="shared" ref="N32:P32" si="3">N27+N29+N31</f>
        <v>157.5</v>
      </c>
      <c r="O32" s="98">
        <f t="shared" si="3"/>
        <v>0</v>
      </c>
      <c r="P32" s="99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305" t="s">
        <v>74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7"/>
    </row>
    <row r="34" spans="1:26" ht="20.25" customHeight="1" x14ac:dyDescent="0.2">
      <c r="A34" s="275" t="s">
        <v>36</v>
      </c>
      <c r="B34" s="290" t="s">
        <v>30</v>
      </c>
      <c r="C34" s="278" t="s">
        <v>66</v>
      </c>
      <c r="D34" s="309" t="s">
        <v>75</v>
      </c>
      <c r="E34" s="289"/>
      <c r="F34" s="280"/>
      <c r="G34" s="293"/>
      <c r="H34" s="100" t="s">
        <v>17</v>
      </c>
      <c r="I34" s="101" t="e">
        <f t="shared" ref="I34:I35" si="4">#N/A</f>
        <v>#N/A</v>
      </c>
      <c r="J34" s="102">
        <f>147.3+863.4</f>
        <v>1010.7</v>
      </c>
      <c r="K34" s="102"/>
      <c r="L34" s="103">
        <v>162.80000000000001</v>
      </c>
      <c r="M34" s="101">
        <v>160</v>
      </c>
      <c r="N34" s="102">
        <v>160</v>
      </c>
      <c r="O34" s="102"/>
      <c r="P34" s="104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276"/>
      <c r="B35" s="256"/>
      <c r="C35" s="258"/>
      <c r="D35" s="256"/>
      <c r="E35" s="273"/>
      <c r="F35" s="281"/>
      <c r="G35" s="281"/>
      <c r="H35" s="105" t="s">
        <v>39</v>
      </c>
      <c r="I35" s="91" t="e">
        <f t="shared" si="4"/>
        <v>#N/A</v>
      </c>
      <c r="J35" s="92">
        <f>J34</f>
        <v>1010.7</v>
      </c>
      <c r="K35" s="92"/>
      <c r="L35" s="106">
        <f t="shared" ref="L35:N35" si="5">L34</f>
        <v>162.80000000000001</v>
      </c>
      <c r="M35" s="91">
        <f t="shared" si="5"/>
        <v>160</v>
      </c>
      <c r="N35" s="92">
        <f t="shared" si="5"/>
        <v>160</v>
      </c>
      <c r="O35" s="92"/>
      <c r="P35" s="107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95" t="s">
        <v>30</v>
      </c>
      <c r="B36" s="96" t="s">
        <v>30</v>
      </c>
      <c r="C36" s="301" t="s">
        <v>40</v>
      </c>
      <c r="D36" s="252"/>
      <c r="E36" s="252"/>
      <c r="F36" s="252"/>
      <c r="G36" s="252"/>
      <c r="H36" s="302"/>
      <c r="I36" s="97">
        <f>L36+J36</f>
        <v>1173.5</v>
      </c>
      <c r="J36" s="98">
        <f>J35+J33</f>
        <v>1010.7</v>
      </c>
      <c r="K36" s="98">
        <f t="shared" ref="K36:L36" si="6">K31+K33+K35</f>
        <v>0</v>
      </c>
      <c r="L36" s="99">
        <f t="shared" si="6"/>
        <v>162.80000000000001</v>
      </c>
      <c r="M36" s="97">
        <f>P36+N36</f>
        <v>333.3</v>
      </c>
      <c r="N36" s="98">
        <f t="shared" ref="N36:P36" si="7">N31+N33+N35</f>
        <v>170.5</v>
      </c>
      <c r="O36" s="98">
        <f t="shared" si="7"/>
        <v>0</v>
      </c>
      <c r="P36" s="99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303" t="s">
        <v>80</v>
      </c>
      <c r="B37" s="252"/>
      <c r="C37" s="252"/>
      <c r="D37" s="252"/>
      <c r="E37" s="252"/>
      <c r="F37" s="252"/>
      <c r="G37" s="252"/>
      <c r="H37" s="252"/>
      <c r="I37" s="252"/>
      <c r="J37" s="252"/>
      <c r="K37" s="252"/>
      <c r="L37" s="252"/>
      <c r="M37" s="252"/>
      <c r="N37" s="252"/>
      <c r="O37" s="252"/>
      <c r="P37" s="253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275" t="s">
        <v>36</v>
      </c>
      <c r="B38" s="290" t="s">
        <v>30</v>
      </c>
      <c r="C38" s="278" t="s">
        <v>68</v>
      </c>
      <c r="D38" s="309" t="s">
        <v>87</v>
      </c>
      <c r="E38" s="289"/>
      <c r="F38" s="280"/>
      <c r="G38" s="293"/>
      <c r="H38" s="100" t="s">
        <v>17</v>
      </c>
      <c r="I38" s="101">
        <f t="shared" ref="I38:I41" si="8">J38+L38</f>
        <v>8.4</v>
      </c>
      <c r="J38" s="102">
        <v>8.4</v>
      </c>
      <c r="K38" s="102"/>
      <c r="L38" s="103"/>
      <c r="M38" s="101">
        <f>N38+P38</f>
        <v>79.900000000000006</v>
      </c>
      <c r="N38" s="102">
        <v>79.900000000000006</v>
      </c>
      <c r="O38" s="102"/>
      <c r="P38" s="104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276"/>
      <c r="B39" s="256"/>
      <c r="C39" s="258"/>
      <c r="D39" s="256"/>
      <c r="E39" s="273"/>
      <c r="F39" s="281"/>
      <c r="G39" s="281"/>
      <c r="H39" s="105" t="s">
        <v>39</v>
      </c>
      <c r="I39" s="91">
        <f t="shared" si="8"/>
        <v>8.4</v>
      </c>
      <c r="J39" s="92">
        <f>J38</f>
        <v>8.4</v>
      </c>
      <c r="K39" s="92"/>
      <c r="L39" s="106">
        <f t="shared" ref="L39:N39" si="9">L38</f>
        <v>0</v>
      </c>
      <c r="M39" s="91">
        <f t="shared" si="9"/>
        <v>79.900000000000006</v>
      </c>
      <c r="N39" s="92">
        <f t="shared" si="9"/>
        <v>79.900000000000006</v>
      </c>
      <c r="O39" s="92"/>
      <c r="P39" s="107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275" t="s">
        <v>36</v>
      </c>
      <c r="B40" s="290" t="s">
        <v>30</v>
      </c>
      <c r="C40" s="278" t="s">
        <v>73</v>
      </c>
      <c r="D40" s="309" t="s">
        <v>88</v>
      </c>
      <c r="E40" s="289"/>
      <c r="F40" s="280"/>
      <c r="G40" s="293"/>
      <c r="H40" s="100" t="s">
        <v>17</v>
      </c>
      <c r="I40" s="101">
        <f t="shared" si="8"/>
        <v>71.599999999999994</v>
      </c>
      <c r="J40" s="102">
        <v>71.599999999999994</v>
      </c>
      <c r="K40" s="102"/>
      <c r="L40" s="103"/>
      <c r="M40" s="101">
        <f>N40+P40</f>
        <v>71.599999999999994</v>
      </c>
      <c r="N40" s="102">
        <v>71.599999999999994</v>
      </c>
      <c r="O40" s="102"/>
      <c r="P40" s="104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76"/>
      <c r="B41" s="256"/>
      <c r="C41" s="258"/>
      <c r="D41" s="256"/>
      <c r="E41" s="273"/>
      <c r="F41" s="281"/>
      <c r="G41" s="281"/>
      <c r="H41" s="105" t="s">
        <v>39</v>
      </c>
      <c r="I41" s="91">
        <f t="shared" si="8"/>
        <v>71.599999999999994</v>
      </c>
      <c r="J41" s="92">
        <f>J40</f>
        <v>71.599999999999994</v>
      </c>
      <c r="K41" s="92"/>
      <c r="L41" s="106">
        <f t="shared" ref="L41:N41" si="10">L40</f>
        <v>0</v>
      </c>
      <c r="M41" s="91">
        <f t="shared" si="10"/>
        <v>71.599999999999994</v>
      </c>
      <c r="N41" s="92">
        <f t="shared" si="10"/>
        <v>71.599999999999994</v>
      </c>
      <c r="O41" s="92"/>
      <c r="P41" s="107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95" t="s">
        <v>30</v>
      </c>
      <c r="B42" s="96" t="s">
        <v>30</v>
      </c>
      <c r="C42" s="301" t="s">
        <v>40</v>
      </c>
      <c r="D42" s="252"/>
      <c r="E42" s="252"/>
      <c r="F42" s="252"/>
      <c r="G42" s="252"/>
      <c r="H42" s="302"/>
      <c r="I42" s="97">
        <f>L42+J42</f>
        <v>80</v>
      </c>
      <c r="J42" s="98">
        <f>J41+J39</f>
        <v>80</v>
      </c>
      <c r="K42" s="98">
        <f t="shared" ref="K42:L42" si="11">K37+K39+K41</f>
        <v>0</v>
      </c>
      <c r="L42" s="99">
        <f t="shared" si="11"/>
        <v>0</v>
      </c>
      <c r="M42" s="97">
        <f>P42+N42</f>
        <v>151.5</v>
      </c>
      <c r="N42" s="98">
        <f t="shared" ref="N42:P42" si="12">N37+N39+N41</f>
        <v>151.5</v>
      </c>
      <c r="O42" s="98">
        <f t="shared" si="12"/>
        <v>0</v>
      </c>
      <c r="P42" s="99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303" t="s">
        <v>90</v>
      </c>
      <c r="B43" s="252"/>
      <c r="C43" s="252"/>
      <c r="D43" s="252"/>
      <c r="E43" s="252"/>
      <c r="F43" s="252"/>
      <c r="G43" s="252"/>
      <c r="H43" s="252"/>
      <c r="I43" s="252"/>
      <c r="J43" s="252"/>
      <c r="K43" s="252"/>
      <c r="L43" s="252"/>
      <c r="M43" s="252"/>
      <c r="N43" s="252"/>
      <c r="O43" s="252"/>
      <c r="P43" s="253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277" t="s">
        <v>30</v>
      </c>
      <c r="B44" s="279" t="s">
        <v>30</v>
      </c>
      <c r="C44" s="257" t="s">
        <v>68</v>
      </c>
      <c r="D44" s="297" t="s">
        <v>91</v>
      </c>
      <c r="E44" s="289"/>
      <c r="F44" s="280" t="s">
        <v>30</v>
      </c>
      <c r="G44" s="287" t="s">
        <v>92</v>
      </c>
      <c r="H44" s="115" t="s">
        <v>17</v>
      </c>
      <c r="I44" s="116">
        <v>70</v>
      </c>
      <c r="J44" s="117">
        <v>70</v>
      </c>
      <c r="K44" s="117"/>
      <c r="L44" s="118"/>
      <c r="M44" s="119">
        <f>N44</f>
        <v>75</v>
      </c>
      <c r="N44" s="117">
        <v>75</v>
      </c>
      <c r="O44" s="117"/>
      <c r="P44" s="120">
        <v>0</v>
      </c>
    </row>
    <row r="45" spans="1:26" ht="12" customHeight="1" x14ac:dyDescent="0.2">
      <c r="A45" s="276"/>
      <c r="B45" s="258"/>
      <c r="C45" s="258"/>
      <c r="D45" s="256"/>
      <c r="E45" s="273"/>
      <c r="F45" s="281"/>
      <c r="G45" s="288"/>
      <c r="H45" s="121" t="s">
        <v>39</v>
      </c>
      <c r="I45" s="122">
        <v>70</v>
      </c>
      <c r="J45" s="123">
        <v>70</v>
      </c>
      <c r="K45" s="123"/>
      <c r="L45" s="124">
        <v>0</v>
      </c>
      <c r="M45" s="125">
        <v>75</v>
      </c>
      <c r="N45" s="123">
        <v>75</v>
      </c>
      <c r="O45" s="123"/>
      <c r="P45" s="126">
        <v>0</v>
      </c>
    </row>
    <row r="46" spans="1:26" ht="14.25" customHeight="1" x14ac:dyDescent="0.2">
      <c r="A46" s="275" t="s">
        <v>36</v>
      </c>
      <c r="B46" s="274" t="s">
        <v>30</v>
      </c>
      <c r="C46" s="278" t="s">
        <v>73</v>
      </c>
      <c r="D46" s="298" t="s">
        <v>93</v>
      </c>
      <c r="E46" s="289"/>
      <c r="F46" s="280" t="s">
        <v>30</v>
      </c>
      <c r="G46" s="282"/>
      <c r="H46" s="127" t="s">
        <v>17</v>
      </c>
      <c r="I46" s="128">
        <v>266.8</v>
      </c>
      <c r="J46" s="102">
        <v>266.8</v>
      </c>
      <c r="K46" s="102"/>
      <c r="L46" s="103"/>
      <c r="M46" s="101">
        <v>266.82499999999999</v>
      </c>
      <c r="N46" s="102">
        <v>266.8</v>
      </c>
      <c r="O46" s="102"/>
      <c r="P46" s="104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276"/>
      <c r="B47" s="258"/>
      <c r="C47" s="258"/>
      <c r="D47" s="299"/>
      <c r="E47" s="273"/>
      <c r="F47" s="281"/>
      <c r="G47" s="283"/>
      <c r="H47" s="121" t="s">
        <v>39</v>
      </c>
      <c r="I47" s="129">
        <v>266.8</v>
      </c>
      <c r="J47" s="92">
        <v>266.8</v>
      </c>
      <c r="K47" s="92"/>
      <c r="L47" s="106">
        <v>0</v>
      </c>
      <c r="M47" s="91">
        <v>266.82499999999999</v>
      </c>
      <c r="N47" s="92">
        <v>266.8</v>
      </c>
      <c r="O47" s="92"/>
      <c r="P47" s="107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275" t="s">
        <v>36</v>
      </c>
      <c r="B48" s="274" t="s">
        <v>30</v>
      </c>
      <c r="C48" s="278" t="s">
        <v>41</v>
      </c>
      <c r="D48" s="300" t="s">
        <v>94</v>
      </c>
      <c r="E48" s="289"/>
      <c r="F48" s="280" t="s">
        <v>30</v>
      </c>
      <c r="G48" s="282"/>
      <c r="H48" s="127" t="s">
        <v>17</v>
      </c>
      <c r="I48" s="128">
        <v>98.53</v>
      </c>
      <c r="J48" s="102">
        <v>98.5</v>
      </c>
      <c r="K48" s="102"/>
      <c r="L48" s="103"/>
      <c r="M48" s="101">
        <v>116</v>
      </c>
      <c r="N48" s="102">
        <v>116</v>
      </c>
      <c r="O48" s="102"/>
      <c r="P48" s="104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276"/>
      <c r="B49" s="258"/>
      <c r="C49" s="258"/>
      <c r="D49" s="299"/>
      <c r="E49" s="273"/>
      <c r="F49" s="281"/>
      <c r="G49" s="283"/>
      <c r="H49" s="121" t="s">
        <v>39</v>
      </c>
      <c r="I49" s="129">
        <v>98.53</v>
      </c>
      <c r="J49" s="92">
        <v>98.5</v>
      </c>
      <c r="K49" s="92"/>
      <c r="L49" s="106">
        <v>0</v>
      </c>
      <c r="M49" s="91">
        <v>116</v>
      </c>
      <c r="N49" s="92">
        <v>116</v>
      </c>
      <c r="O49" s="92"/>
      <c r="P49" s="107">
        <v>0</v>
      </c>
    </row>
    <row r="50" spans="1:16" ht="12.75" customHeight="1" x14ac:dyDescent="0.2">
      <c r="A50" s="275" t="s">
        <v>36</v>
      </c>
      <c r="B50" s="274" t="s">
        <v>30</v>
      </c>
      <c r="C50" s="278" t="s">
        <v>43</v>
      </c>
      <c r="D50" s="298" t="s">
        <v>95</v>
      </c>
      <c r="E50" s="289"/>
      <c r="F50" s="280" t="s">
        <v>30</v>
      </c>
      <c r="G50" s="282"/>
      <c r="H50" s="127" t="s">
        <v>17</v>
      </c>
      <c r="I50" s="128">
        <v>1.86</v>
      </c>
      <c r="J50" s="102">
        <v>1.9</v>
      </c>
      <c r="K50" s="102"/>
      <c r="L50" s="103"/>
      <c r="M50" s="101">
        <v>2.8</v>
      </c>
      <c r="N50" s="102">
        <v>2.8</v>
      </c>
      <c r="O50" s="102"/>
      <c r="P50" s="104"/>
    </row>
    <row r="51" spans="1:16" ht="12.75" customHeight="1" x14ac:dyDescent="0.2">
      <c r="A51" s="276"/>
      <c r="B51" s="258"/>
      <c r="C51" s="258"/>
      <c r="D51" s="299"/>
      <c r="E51" s="273"/>
      <c r="F51" s="281"/>
      <c r="G51" s="283"/>
      <c r="H51" s="121" t="s">
        <v>39</v>
      </c>
      <c r="I51" s="129">
        <v>1.86</v>
      </c>
      <c r="J51" s="92">
        <v>1.9</v>
      </c>
      <c r="K51" s="92"/>
      <c r="L51" s="106">
        <v>0</v>
      </c>
      <c r="M51" s="91">
        <v>2.8</v>
      </c>
      <c r="N51" s="92">
        <v>2.8</v>
      </c>
      <c r="O51" s="92"/>
      <c r="P51" s="107">
        <v>0</v>
      </c>
    </row>
    <row r="52" spans="1:16" ht="12.75" customHeight="1" x14ac:dyDescent="0.2">
      <c r="A52" s="275" t="s">
        <v>36</v>
      </c>
      <c r="B52" s="274" t="s">
        <v>30</v>
      </c>
      <c r="C52" s="278" t="s">
        <v>45</v>
      </c>
      <c r="D52" s="300" t="s">
        <v>96</v>
      </c>
      <c r="E52" s="289"/>
      <c r="F52" s="280" t="s">
        <v>30</v>
      </c>
      <c r="G52" s="282"/>
      <c r="H52" s="127" t="s">
        <v>17</v>
      </c>
      <c r="I52" s="128">
        <v>24</v>
      </c>
      <c r="J52" s="102">
        <v>24</v>
      </c>
      <c r="K52" s="102"/>
      <c r="L52" s="103"/>
      <c r="M52" s="101">
        <v>43.9</v>
      </c>
      <c r="N52" s="102">
        <v>43.9</v>
      </c>
      <c r="O52" s="102"/>
      <c r="P52" s="104"/>
    </row>
    <row r="53" spans="1:16" ht="12.75" customHeight="1" x14ac:dyDescent="0.2">
      <c r="A53" s="276"/>
      <c r="B53" s="258"/>
      <c r="C53" s="258"/>
      <c r="D53" s="299"/>
      <c r="E53" s="273"/>
      <c r="F53" s="281"/>
      <c r="G53" s="283"/>
      <c r="H53" s="121" t="s">
        <v>39</v>
      </c>
      <c r="I53" s="129">
        <v>24</v>
      </c>
      <c r="J53" s="92">
        <v>24</v>
      </c>
      <c r="K53" s="92"/>
      <c r="L53" s="106">
        <v>0</v>
      </c>
      <c r="M53" s="91">
        <v>43.9</v>
      </c>
      <c r="N53" s="92">
        <v>43.9</v>
      </c>
      <c r="O53" s="92"/>
      <c r="P53" s="107">
        <v>0</v>
      </c>
    </row>
    <row r="54" spans="1:16" ht="12.75" customHeight="1" x14ac:dyDescent="0.2">
      <c r="A54" s="275" t="s">
        <v>36</v>
      </c>
      <c r="B54" s="274" t="s">
        <v>30</v>
      </c>
      <c r="C54" s="278" t="s">
        <v>46</v>
      </c>
      <c r="D54" s="300" t="s">
        <v>97</v>
      </c>
      <c r="E54" s="289"/>
      <c r="F54" s="280" t="s">
        <v>30</v>
      </c>
      <c r="G54" s="282"/>
      <c r="H54" s="130" t="s">
        <v>17</v>
      </c>
      <c r="I54" s="128">
        <v>49.8</v>
      </c>
      <c r="J54" s="102">
        <v>49.8</v>
      </c>
      <c r="K54" s="102"/>
      <c r="L54" s="103"/>
      <c r="M54" s="101">
        <v>57</v>
      </c>
      <c r="N54" s="102">
        <v>57</v>
      </c>
      <c r="O54" s="102"/>
      <c r="P54" s="104"/>
    </row>
    <row r="55" spans="1:16" ht="12.75" customHeight="1" x14ac:dyDescent="0.2">
      <c r="A55" s="276"/>
      <c r="B55" s="258"/>
      <c r="C55" s="258"/>
      <c r="D55" s="299"/>
      <c r="E55" s="273"/>
      <c r="F55" s="281"/>
      <c r="G55" s="283"/>
      <c r="H55" s="121" t="s">
        <v>39</v>
      </c>
      <c r="I55" s="129">
        <v>49.8</v>
      </c>
      <c r="J55" s="92">
        <v>49.8</v>
      </c>
      <c r="K55" s="92"/>
      <c r="L55" s="106">
        <v>0</v>
      </c>
      <c r="M55" s="91">
        <v>57</v>
      </c>
      <c r="N55" s="92">
        <v>57</v>
      </c>
      <c r="O55" s="92"/>
      <c r="P55" s="107">
        <v>0</v>
      </c>
    </row>
    <row r="56" spans="1:16" ht="12.75" customHeight="1" x14ac:dyDescent="0.2">
      <c r="A56" s="275" t="s">
        <v>36</v>
      </c>
      <c r="B56" s="274" t="s">
        <v>30</v>
      </c>
      <c r="C56" s="278" t="s">
        <v>47</v>
      </c>
      <c r="D56" s="298" t="s">
        <v>98</v>
      </c>
      <c r="E56" s="289"/>
      <c r="F56" s="280" t="s">
        <v>30</v>
      </c>
      <c r="G56" s="282"/>
      <c r="H56" s="127" t="s">
        <v>17</v>
      </c>
      <c r="I56" s="128">
        <v>4</v>
      </c>
      <c r="J56" s="102">
        <v>4</v>
      </c>
      <c r="K56" s="102"/>
      <c r="L56" s="103"/>
      <c r="M56" s="101">
        <v>4</v>
      </c>
      <c r="N56" s="102">
        <v>4</v>
      </c>
      <c r="O56" s="102"/>
      <c r="P56" s="104"/>
    </row>
    <row r="57" spans="1:16" ht="12.75" customHeight="1" x14ac:dyDescent="0.2">
      <c r="A57" s="276"/>
      <c r="B57" s="258"/>
      <c r="C57" s="258"/>
      <c r="D57" s="299"/>
      <c r="E57" s="273"/>
      <c r="F57" s="281"/>
      <c r="G57" s="283"/>
      <c r="H57" s="121" t="s">
        <v>39</v>
      </c>
      <c r="I57" s="129">
        <v>4</v>
      </c>
      <c r="J57" s="92">
        <v>4</v>
      </c>
      <c r="K57" s="92"/>
      <c r="L57" s="106">
        <v>0</v>
      </c>
      <c r="M57" s="91">
        <v>4</v>
      </c>
      <c r="N57" s="92">
        <v>4</v>
      </c>
      <c r="O57" s="92"/>
      <c r="P57" s="107">
        <v>0</v>
      </c>
    </row>
    <row r="58" spans="1:16" ht="13.5" customHeight="1" x14ac:dyDescent="0.2">
      <c r="A58" s="294" t="s">
        <v>36</v>
      </c>
      <c r="B58" s="274" t="s">
        <v>30</v>
      </c>
      <c r="C58" s="278" t="s">
        <v>48</v>
      </c>
      <c r="D58" s="131" t="s">
        <v>99</v>
      </c>
      <c r="E58" s="296"/>
      <c r="F58" s="280" t="s">
        <v>30</v>
      </c>
      <c r="G58" s="286"/>
      <c r="H58" s="132"/>
      <c r="I58" s="133">
        <v>25.5</v>
      </c>
      <c r="J58" s="134">
        <v>25.5</v>
      </c>
      <c r="K58" s="135"/>
      <c r="L58" s="136"/>
      <c r="M58" s="137">
        <v>30</v>
      </c>
      <c r="N58" s="134">
        <v>30</v>
      </c>
      <c r="O58" s="135"/>
      <c r="P58" s="138"/>
    </row>
    <row r="59" spans="1:16" ht="12.75" customHeight="1" x14ac:dyDescent="0.2">
      <c r="A59" s="295"/>
      <c r="B59" s="220"/>
      <c r="C59" s="198"/>
      <c r="D59" s="139"/>
      <c r="E59" s="281"/>
      <c r="F59" s="281"/>
      <c r="G59" s="283"/>
      <c r="H59" s="140" t="s">
        <v>39</v>
      </c>
      <c r="I59" s="141">
        <v>25.5</v>
      </c>
      <c r="J59" s="142">
        <v>25.5</v>
      </c>
      <c r="K59" s="142"/>
      <c r="L59" s="143">
        <v>0</v>
      </c>
      <c r="M59" s="141">
        <v>30</v>
      </c>
      <c r="N59" s="142">
        <v>30</v>
      </c>
      <c r="O59" s="142"/>
      <c r="P59" s="144"/>
    </row>
    <row r="60" spans="1:16" ht="12.75" customHeight="1" x14ac:dyDescent="0.2">
      <c r="A60" s="275" t="s">
        <v>36</v>
      </c>
      <c r="B60" s="274" t="s">
        <v>30</v>
      </c>
      <c r="C60" s="278" t="s">
        <v>100</v>
      </c>
      <c r="D60" s="300" t="s">
        <v>101</v>
      </c>
      <c r="E60" s="289"/>
      <c r="F60" s="280" t="s">
        <v>30</v>
      </c>
      <c r="G60" s="282"/>
      <c r="H60" s="127" t="s">
        <v>17</v>
      </c>
      <c r="I60" s="128">
        <v>3.47</v>
      </c>
      <c r="J60" s="102">
        <v>3.5</v>
      </c>
      <c r="K60" s="102"/>
      <c r="L60" s="103"/>
      <c r="M60" s="101">
        <v>4.3</v>
      </c>
      <c r="N60" s="102">
        <v>4.32</v>
      </c>
      <c r="O60" s="102"/>
      <c r="P60" s="104"/>
    </row>
    <row r="61" spans="1:16" ht="12.75" customHeight="1" x14ac:dyDescent="0.2">
      <c r="A61" s="276"/>
      <c r="B61" s="258"/>
      <c r="C61" s="258"/>
      <c r="D61" s="299"/>
      <c r="E61" s="273"/>
      <c r="F61" s="281"/>
      <c r="G61" s="283"/>
      <c r="H61" s="121" t="s">
        <v>39</v>
      </c>
      <c r="I61" s="129">
        <v>3.47</v>
      </c>
      <c r="J61" s="92">
        <v>3.5</v>
      </c>
      <c r="K61" s="92"/>
      <c r="L61" s="106">
        <v>0</v>
      </c>
      <c r="M61" s="91">
        <v>4.3</v>
      </c>
      <c r="N61" s="92">
        <v>4.32</v>
      </c>
      <c r="O61" s="92"/>
      <c r="P61" s="107">
        <v>0</v>
      </c>
    </row>
    <row r="62" spans="1:16" ht="12.75" customHeight="1" x14ac:dyDescent="0.2">
      <c r="A62" s="275" t="s">
        <v>36</v>
      </c>
      <c r="B62" s="274" t="s">
        <v>30</v>
      </c>
      <c r="C62" s="278" t="s">
        <v>49</v>
      </c>
      <c r="D62" s="298" t="s">
        <v>102</v>
      </c>
      <c r="E62" s="289"/>
      <c r="F62" s="280" t="s">
        <v>30</v>
      </c>
      <c r="G62" s="282"/>
      <c r="H62" s="127" t="s">
        <v>17</v>
      </c>
      <c r="I62" s="128">
        <v>1.2</v>
      </c>
      <c r="J62" s="102">
        <v>1.2</v>
      </c>
      <c r="K62" s="102"/>
      <c r="L62" s="103"/>
      <c r="M62" s="101">
        <v>1.2</v>
      </c>
      <c r="N62" s="102">
        <v>1.2</v>
      </c>
      <c r="O62" s="102"/>
      <c r="P62" s="104"/>
    </row>
    <row r="63" spans="1:16" ht="12.75" customHeight="1" x14ac:dyDescent="0.2">
      <c r="A63" s="276"/>
      <c r="B63" s="258"/>
      <c r="C63" s="258"/>
      <c r="D63" s="299"/>
      <c r="E63" s="273"/>
      <c r="F63" s="281"/>
      <c r="G63" s="283"/>
      <c r="H63" s="121" t="s">
        <v>39</v>
      </c>
      <c r="I63" s="129">
        <v>1.2</v>
      </c>
      <c r="J63" s="92">
        <v>1.2</v>
      </c>
      <c r="K63" s="92"/>
      <c r="L63" s="106">
        <v>0</v>
      </c>
      <c r="M63" s="91">
        <v>1.2</v>
      </c>
      <c r="N63" s="92">
        <v>1.2</v>
      </c>
      <c r="O63" s="92"/>
      <c r="P63" s="107">
        <v>0</v>
      </c>
    </row>
    <row r="64" spans="1:16" ht="12.75" customHeight="1" x14ac:dyDescent="0.2">
      <c r="A64" s="277" t="s">
        <v>36</v>
      </c>
      <c r="B64" s="279" t="s">
        <v>30</v>
      </c>
      <c r="C64" s="257" t="s">
        <v>50</v>
      </c>
      <c r="D64" s="297" t="s">
        <v>103</v>
      </c>
      <c r="E64" s="289"/>
      <c r="F64" s="280" t="s">
        <v>30</v>
      </c>
      <c r="G64" s="287"/>
      <c r="H64" s="115" t="s">
        <v>17</v>
      </c>
      <c r="I64" s="116">
        <v>5.49</v>
      </c>
      <c r="J64" s="117">
        <v>5.5</v>
      </c>
      <c r="K64" s="117"/>
      <c r="L64" s="118"/>
      <c r="M64" s="145">
        <v>10.08</v>
      </c>
      <c r="N64" s="117">
        <v>10.1</v>
      </c>
      <c r="O64" s="117"/>
      <c r="P64" s="120"/>
    </row>
    <row r="65" spans="1:16" ht="12.75" customHeight="1" x14ac:dyDescent="0.2">
      <c r="A65" s="276"/>
      <c r="B65" s="258"/>
      <c r="C65" s="258"/>
      <c r="D65" s="256"/>
      <c r="E65" s="273"/>
      <c r="F65" s="281"/>
      <c r="G65" s="288"/>
      <c r="H65" s="121" t="s">
        <v>39</v>
      </c>
      <c r="I65" s="122">
        <v>5.49</v>
      </c>
      <c r="J65" s="123">
        <v>5.5</v>
      </c>
      <c r="K65" s="123"/>
      <c r="L65" s="124">
        <v>0</v>
      </c>
      <c r="M65" s="125">
        <v>10.08</v>
      </c>
      <c r="N65" s="123">
        <v>10.1</v>
      </c>
      <c r="O65" s="123"/>
      <c r="P65" s="126">
        <v>0</v>
      </c>
    </row>
    <row r="66" spans="1:16" ht="12.75" customHeight="1" x14ac:dyDescent="0.2">
      <c r="A66" s="275" t="s">
        <v>36</v>
      </c>
      <c r="B66" s="274" t="s">
        <v>30</v>
      </c>
      <c r="C66" s="278" t="s">
        <v>53</v>
      </c>
      <c r="D66" s="300" t="s">
        <v>104</v>
      </c>
      <c r="E66" s="289"/>
      <c r="F66" s="280" t="s">
        <v>30</v>
      </c>
      <c r="G66" s="282"/>
      <c r="H66" s="127" t="s">
        <v>17</v>
      </c>
      <c r="I66" s="128">
        <v>18</v>
      </c>
      <c r="J66" s="102">
        <v>18</v>
      </c>
      <c r="K66" s="102"/>
      <c r="L66" s="103"/>
      <c r="M66" s="101">
        <v>29.25</v>
      </c>
      <c r="N66" s="102">
        <v>29.3</v>
      </c>
      <c r="O66" s="102"/>
      <c r="P66" s="104"/>
    </row>
    <row r="67" spans="1:16" ht="12.75" customHeight="1" x14ac:dyDescent="0.2">
      <c r="A67" s="276"/>
      <c r="B67" s="258"/>
      <c r="C67" s="258"/>
      <c r="D67" s="299"/>
      <c r="E67" s="273"/>
      <c r="F67" s="281"/>
      <c r="G67" s="283"/>
      <c r="H67" s="121" t="s">
        <v>39</v>
      </c>
      <c r="I67" s="129">
        <v>18</v>
      </c>
      <c r="J67" s="92">
        <v>18</v>
      </c>
      <c r="K67" s="92"/>
      <c r="L67" s="106">
        <v>0</v>
      </c>
      <c r="M67" s="91">
        <v>29.25</v>
      </c>
      <c r="N67" s="92">
        <v>29.3</v>
      </c>
      <c r="O67" s="92"/>
      <c r="P67" s="107">
        <v>0</v>
      </c>
    </row>
    <row r="68" spans="1:16" ht="12.75" customHeight="1" x14ac:dyDescent="0.2">
      <c r="A68" s="275" t="s">
        <v>36</v>
      </c>
      <c r="B68" s="274" t="s">
        <v>30</v>
      </c>
      <c r="C68" s="278" t="s">
        <v>55</v>
      </c>
      <c r="D68" s="298" t="s">
        <v>105</v>
      </c>
      <c r="E68" s="289"/>
      <c r="F68" s="280" t="s">
        <v>30</v>
      </c>
      <c r="G68" s="282"/>
      <c r="H68" s="127" t="s">
        <v>17</v>
      </c>
      <c r="I68" s="128">
        <v>21</v>
      </c>
      <c r="J68" s="102">
        <v>21</v>
      </c>
      <c r="K68" s="102"/>
      <c r="L68" s="103"/>
      <c r="M68" s="101">
        <v>20.12</v>
      </c>
      <c r="N68" s="102">
        <v>20.100000000000001</v>
      </c>
      <c r="O68" s="102"/>
      <c r="P68" s="104"/>
    </row>
    <row r="69" spans="1:16" ht="12.75" customHeight="1" x14ac:dyDescent="0.2">
      <c r="A69" s="276"/>
      <c r="B69" s="258"/>
      <c r="C69" s="258"/>
      <c r="D69" s="299"/>
      <c r="E69" s="273"/>
      <c r="F69" s="281"/>
      <c r="G69" s="283"/>
      <c r="H69" s="121" t="s">
        <v>39</v>
      </c>
      <c r="I69" s="129">
        <v>21</v>
      </c>
      <c r="J69" s="92">
        <v>21</v>
      </c>
      <c r="K69" s="92"/>
      <c r="L69" s="106">
        <v>0</v>
      </c>
      <c r="M69" s="91">
        <v>20.12</v>
      </c>
      <c r="N69" s="92">
        <v>20.100000000000001</v>
      </c>
      <c r="O69" s="92"/>
      <c r="P69" s="107">
        <v>0</v>
      </c>
    </row>
    <row r="70" spans="1:16" ht="12.75" customHeight="1" x14ac:dyDescent="0.2">
      <c r="A70" s="275" t="s">
        <v>36</v>
      </c>
      <c r="B70" s="274" t="s">
        <v>30</v>
      </c>
      <c r="C70" s="278" t="s">
        <v>106</v>
      </c>
      <c r="D70" s="298" t="s">
        <v>107</v>
      </c>
      <c r="E70" s="289"/>
      <c r="F70" s="280" t="s">
        <v>30</v>
      </c>
      <c r="G70" s="282"/>
      <c r="H70" s="127" t="s">
        <v>17</v>
      </c>
      <c r="I70" s="128">
        <v>10.1</v>
      </c>
      <c r="J70" s="102">
        <v>10.1</v>
      </c>
      <c r="K70" s="102"/>
      <c r="L70" s="103"/>
      <c r="M70" s="101">
        <v>5.8</v>
      </c>
      <c r="N70" s="102">
        <v>5.8</v>
      </c>
      <c r="O70" s="102"/>
      <c r="P70" s="104"/>
    </row>
    <row r="71" spans="1:16" ht="12.75" customHeight="1" x14ac:dyDescent="0.2">
      <c r="A71" s="276"/>
      <c r="B71" s="258"/>
      <c r="C71" s="258"/>
      <c r="D71" s="299"/>
      <c r="E71" s="273"/>
      <c r="F71" s="281"/>
      <c r="G71" s="283"/>
      <c r="H71" s="121" t="s">
        <v>39</v>
      </c>
      <c r="I71" s="129">
        <v>10.1</v>
      </c>
      <c r="J71" s="92">
        <v>10.1</v>
      </c>
      <c r="K71" s="92"/>
      <c r="L71" s="106">
        <v>0</v>
      </c>
      <c r="M71" s="91">
        <v>5.8</v>
      </c>
      <c r="N71" s="92">
        <v>5.8</v>
      </c>
      <c r="O71" s="92"/>
      <c r="P71" s="107">
        <v>0</v>
      </c>
    </row>
    <row r="72" spans="1:16" ht="12.75" customHeight="1" x14ac:dyDescent="0.2">
      <c r="A72" s="275" t="s">
        <v>36</v>
      </c>
      <c r="B72" s="274" t="s">
        <v>30</v>
      </c>
      <c r="C72" s="278" t="s">
        <v>56</v>
      </c>
      <c r="D72" s="298" t="s">
        <v>108</v>
      </c>
      <c r="E72" s="289"/>
      <c r="F72" s="280" t="s">
        <v>30</v>
      </c>
      <c r="G72" s="282"/>
      <c r="H72" s="127" t="s">
        <v>17</v>
      </c>
      <c r="I72" s="128">
        <v>4.3559999999999999</v>
      </c>
      <c r="J72" s="102">
        <v>4.4000000000000004</v>
      </c>
      <c r="K72" s="102"/>
      <c r="L72" s="103"/>
      <c r="M72" s="101">
        <v>4.74</v>
      </c>
      <c r="N72" s="102">
        <v>4.7</v>
      </c>
      <c r="O72" s="102"/>
      <c r="P72" s="104"/>
    </row>
    <row r="73" spans="1:16" ht="12.75" customHeight="1" x14ac:dyDescent="0.2">
      <c r="A73" s="276"/>
      <c r="B73" s="258"/>
      <c r="C73" s="258"/>
      <c r="D73" s="299"/>
      <c r="E73" s="273"/>
      <c r="F73" s="281"/>
      <c r="G73" s="283"/>
      <c r="H73" s="121" t="s">
        <v>39</v>
      </c>
      <c r="I73" s="129">
        <v>4.3559999999999999</v>
      </c>
      <c r="J73" s="92">
        <v>4.4000000000000004</v>
      </c>
      <c r="K73" s="92"/>
      <c r="L73" s="106">
        <v>0</v>
      </c>
      <c r="M73" s="91">
        <v>4.74</v>
      </c>
      <c r="N73" s="92">
        <v>4.7</v>
      </c>
      <c r="O73" s="92"/>
      <c r="P73" s="107">
        <v>0</v>
      </c>
    </row>
    <row r="74" spans="1:16" ht="12.75" customHeight="1" x14ac:dyDescent="0.2">
      <c r="A74" s="275" t="s">
        <v>36</v>
      </c>
      <c r="B74" s="274" t="s">
        <v>30</v>
      </c>
      <c r="C74" s="278" t="s">
        <v>57</v>
      </c>
      <c r="D74" s="298" t="s">
        <v>109</v>
      </c>
      <c r="E74" s="289"/>
      <c r="F74" s="280" t="s">
        <v>30</v>
      </c>
      <c r="G74" s="282"/>
      <c r="H74" s="130" t="s">
        <v>17</v>
      </c>
      <c r="I74" s="128">
        <v>142.6</v>
      </c>
      <c r="J74" s="102">
        <v>142.6</v>
      </c>
      <c r="K74" s="102"/>
      <c r="L74" s="103"/>
      <c r="M74" s="101">
        <v>74.355000000000004</v>
      </c>
      <c r="N74" s="102">
        <v>74.400000000000006</v>
      </c>
      <c r="O74" s="102"/>
      <c r="P74" s="104"/>
    </row>
    <row r="75" spans="1:16" ht="12.75" customHeight="1" x14ac:dyDescent="0.2">
      <c r="A75" s="276"/>
      <c r="B75" s="258"/>
      <c r="C75" s="258"/>
      <c r="D75" s="299"/>
      <c r="E75" s="273"/>
      <c r="F75" s="281"/>
      <c r="G75" s="283"/>
      <c r="H75" s="121" t="s">
        <v>39</v>
      </c>
      <c r="I75" s="129">
        <v>142.6</v>
      </c>
      <c r="J75" s="92">
        <v>142.6</v>
      </c>
      <c r="K75" s="92"/>
      <c r="L75" s="106">
        <v>0</v>
      </c>
      <c r="M75" s="91">
        <v>74.355000000000004</v>
      </c>
      <c r="N75" s="92">
        <v>74.400000000000006</v>
      </c>
      <c r="O75" s="92"/>
      <c r="P75" s="107">
        <v>0</v>
      </c>
    </row>
    <row r="76" spans="1:16" ht="12.75" customHeight="1" x14ac:dyDescent="0.2">
      <c r="A76" s="275" t="s">
        <v>36</v>
      </c>
      <c r="B76" s="274" t="s">
        <v>30</v>
      </c>
      <c r="C76" s="278" t="s">
        <v>58</v>
      </c>
      <c r="D76" s="298" t="s">
        <v>110</v>
      </c>
      <c r="E76" s="289"/>
      <c r="F76" s="280" t="s">
        <v>30</v>
      </c>
      <c r="G76" s="282"/>
      <c r="H76" s="127" t="s">
        <v>17</v>
      </c>
      <c r="I76" s="128">
        <v>40.700000000000003</v>
      </c>
      <c r="J76" s="102">
        <v>40.700000000000003</v>
      </c>
      <c r="K76" s="102"/>
      <c r="L76" s="103"/>
      <c r="M76" s="101">
        <v>40.700000000000003</v>
      </c>
      <c r="N76" s="102">
        <v>40.700000000000003</v>
      </c>
      <c r="O76" s="102"/>
      <c r="P76" s="104"/>
    </row>
    <row r="77" spans="1:16" ht="12.75" customHeight="1" x14ac:dyDescent="0.2">
      <c r="A77" s="276"/>
      <c r="B77" s="258"/>
      <c r="C77" s="258"/>
      <c r="D77" s="299"/>
      <c r="E77" s="273"/>
      <c r="F77" s="281"/>
      <c r="G77" s="283"/>
      <c r="H77" s="121" t="s">
        <v>39</v>
      </c>
      <c r="I77" s="129">
        <v>40.700000000000003</v>
      </c>
      <c r="J77" s="92">
        <v>40.700000000000003</v>
      </c>
      <c r="K77" s="92"/>
      <c r="L77" s="106">
        <v>0</v>
      </c>
      <c r="M77" s="91">
        <v>40.700000000000003</v>
      </c>
      <c r="N77" s="92">
        <v>40.700000000000003</v>
      </c>
      <c r="O77" s="92"/>
      <c r="P77" s="107">
        <v>0</v>
      </c>
    </row>
    <row r="78" spans="1:16" ht="12.75" customHeight="1" x14ac:dyDescent="0.2">
      <c r="A78" s="275" t="s">
        <v>36</v>
      </c>
      <c r="B78" s="274" t="s">
        <v>30</v>
      </c>
      <c r="C78" s="278" t="s">
        <v>59</v>
      </c>
      <c r="D78" s="298" t="s">
        <v>111</v>
      </c>
      <c r="E78" s="289"/>
      <c r="F78" s="280" t="s">
        <v>30</v>
      </c>
      <c r="G78" s="282"/>
      <c r="H78" s="127" t="s">
        <v>17</v>
      </c>
      <c r="I78" s="128">
        <v>6.95</v>
      </c>
      <c r="J78" s="102">
        <v>7</v>
      </c>
      <c r="K78" s="102"/>
      <c r="L78" s="103"/>
      <c r="M78" s="101">
        <v>7</v>
      </c>
      <c r="N78" s="102">
        <v>7</v>
      </c>
      <c r="O78" s="102"/>
      <c r="P78" s="104"/>
    </row>
    <row r="79" spans="1:16" ht="12.75" customHeight="1" x14ac:dyDescent="0.2">
      <c r="A79" s="276"/>
      <c r="B79" s="258"/>
      <c r="C79" s="258"/>
      <c r="D79" s="299"/>
      <c r="E79" s="273"/>
      <c r="F79" s="281"/>
      <c r="G79" s="283"/>
      <c r="H79" s="121" t="s">
        <v>39</v>
      </c>
      <c r="I79" s="129">
        <v>6.95</v>
      </c>
      <c r="J79" s="92">
        <v>7</v>
      </c>
      <c r="K79" s="92"/>
      <c r="L79" s="106">
        <v>0</v>
      </c>
      <c r="M79" s="91">
        <v>7</v>
      </c>
      <c r="N79" s="92">
        <v>7</v>
      </c>
      <c r="O79" s="92"/>
      <c r="P79" s="107">
        <v>0</v>
      </c>
    </row>
    <row r="80" spans="1:16" ht="12.75" customHeight="1" x14ac:dyDescent="0.2">
      <c r="A80" s="275" t="s">
        <v>36</v>
      </c>
      <c r="B80" s="274" t="s">
        <v>30</v>
      </c>
      <c r="C80" s="278" t="s">
        <v>112</v>
      </c>
      <c r="D80" s="300" t="s">
        <v>113</v>
      </c>
      <c r="E80" s="289"/>
      <c r="F80" s="280" t="s">
        <v>30</v>
      </c>
      <c r="G80" s="282"/>
      <c r="H80" s="127" t="s">
        <v>17</v>
      </c>
      <c r="I80" s="128">
        <v>176</v>
      </c>
      <c r="J80" s="102">
        <v>176</v>
      </c>
      <c r="K80" s="102"/>
      <c r="L80" s="103"/>
      <c r="M80" s="101">
        <v>200</v>
      </c>
      <c r="N80" s="102">
        <v>200</v>
      </c>
      <c r="O80" s="102"/>
      <c r="P80" s="104"/>
    </row>
    <row r="81" spans="1:26" ht="12.75" customHeight="1" x14ac:dyDescent="0.2">
      <c r="A81" s="276"/>
      <c r="B81" s="258"/>
      <c r="C81" s="258"/>
      <c r="D81" s="299"/>
      <c r="E81" s="273"/>
      <c r="F81" s="281"/>
      <c r="G81" s="283"/>
      <c r="H81" s="121" t="s">
        <v>39</v>
      </c>
      <c r="I81" s="129">
        <v>176</v>
      </c>
      <c r="J81" s="92">
        <v>176</v>
      </c>
      <c r="K81" s="92"/>
      <c r="L81" s="106">
        <v>0</v>
      </c>
      <c r="M81" s="91">
        <v>200</v>
      </c>
      <c r="N81" s="92">
        <v>200</v>
      </c>
      <c r="O81" s="92"/>
      <c r="P81" s="107">
        <v>0</v>
      </c>
    </row>
    <row r="82" spans="1:26" ht="12.75" customHeight="1" x14ac:dyDescent="0.2">
      <c r="A82" s="275" t="s">
        <v>36</v>
      </c>
      <c r="B82" s="274" t="s">
        <v>30</v>
      </c>
      <c r="C82" s="278" t="s">
        <v>114</v>
      </c>
      <c r="D82" s="300" t="s">
        <v>115</v>
      </c>
      <c r="E82" s="289"/>
      <c r="F82" s="280" t="s">
        <v>30</v>
      </c>
      <c r="G82" s="282"/>
      <c r="H82" s="127" t="s">
        <v>17</v>
      </c>
      <c r="I82" s="128">
        <v>173</v>
      </c>
      <c r="J82" s="102">
        <v>173</v>
      </c>
      <c r="K82" s="102"/>
      <c r="L82" s="103"/>
      <c r="M82" s="101">
        <v>200</v>
      </c>
      <c r="N82" s="102">
        <v>200</v>
      </c>
      <c r="O82" s="102"/>
      <c r="P82" s="104"/>
    </row>
    <row r="83" spans="1:26" ht="12.75" customHeight="1" x14ac:dyDescent="0.2">
      <c r="A83" s="276"/>
      <c r="B83" s="258"/>
      <c r="C83" s="258"/>
      <c r="D83" s="299"/>
      <c r="E83" s="273"/>
      <c r="F83" s="281"/>
      <c r="G83" s="283"/>
      <c r="H83" s="121" t="s">
        <v>39</v>
      </c>
      <c r="I83" s="129">
        <v>173</v>
      </c>
      <c r="J83" s="92">
        <v>173</v>
      </c>
      <c r="K83" s="92"/>
      <c r="L83" s="106">
        <v>0</v>
      </c>
      <c r="M83" s="91">
        <v>200</v>
      </c>
      <c r="N83" s="92">
        <v>200</v>
      </c>
      <c r="O83" s="92"/>
      <c r="P83" s="107">
        <v>0</v>
      </c>
    </row>
    <row r="84" spans="1:26" ht="12.75" customHeight="1" x14ac:dyDescent="0.2">
      <c r="A84" s="275" t="s">
        <v>36</v>
      </c>
      <c r="B84" s="274" t="s">
        <v>30</v>
      </c>
      <c r="C84" s="278" t="s">
        <v>116</v>
      </c>
      <c r="D84" s="300" t="s">
        <v>117</v>
      </c>
      <c r="E84" s="289"/>
      <c r="F84" s="280" t="s">
        <v>30</v>
      </c>
      <c r="G84" s="282"/>
      <c r="H84" s="127" t="s">
        <v>17</v>
      </c>
      <c r="I84" s="128">
        <v>25.65</v>
      </c>
      <c r="J84" s="102">
        <v>25.65</v>
      </c>
      <c r="K84" s="102"/>
      <c r="L84" s="103"/>
      <c r="M84" s="101">
        <v>30</v>
      </c>
      <c r="N84" s="102">
        <v>30</v>
      </c>
      <c r="O84" s="102"/>
      <c r="P84" s="104"/>
    </row>
    <row r="85" spans="1:26" ht="12.75" customHeight="1" x14ac:dyDescent="0.2">
      <c r="A85" s="276"/>
      <c r="B85" s="258"/>
      <c r="C85" s="258"/>
      <c r="D85" s="299"/>
      <c r="E85" s="273"/>
      <c r="F85" s="281"/>
      <c r="G85" s="283"/>
      <c r="H85" s="121" t="s">
        <v>39</v>
      </c>
      <c r="I85" s="129">
        <v>25.65</v>
      </c>
      <c r="J85" s="92">
        <v>25.65</v>
      </c>
      <c r="K85" s="92"/>
      <c r="L85" s="106">
        <v>0</v>
      </c>
      <c r="M85" s="91">
        <v>30</v>
      </c>
      <c r="N85" s="92">
        <v>30</v>
      </c>
      <c r="O85" s="92"/>
      <c r="P85" s="107">
        <v>0</v>
      </c>
    </row>
    <row r="86" spans="1:26" ht="12.75" customHeight="1" x14ac:dyDescent="0.2">
      <c r="A86" s="277" t="s">
        <v>36</v>
      </c>
      <c r="B86" s="279" t="s">
        <v>30</v>
      </c>
      <c r="C86" s="257" t="s">
        <v>118</v>
      </c>
      <c r="D86" s="297" t="s">
        <v>119</v>
      </c>
      <c r="E86" s="289"/>
      <c r="F86" s="280" t="s">
        <v>30</v>
      </c>
      <c r="G86" s="287"/>
      <c r="H86" s="115" t="s">
        <v>17</v>
      </c>
      <c r="I86" s="116">
        <v>5.09</v>
      </c>
      <c r="J86" s="117">
        <v>5.0999999999999996</v>
      </c>
      <c r="K86" s="117"/>
      <c r="L86" s="118"/>
      <c r="M86" s="145">
        <v>6</v>
      </c>
      <c r="N86" s="117">
        <v>6</v>
      </c>
      <c r="O86" s="117"/>
      <c r="P86" s="120"/>
    </row>
    <row r="87" spans="1:26" ht="12.75" customHeight="1" x14ac:dyDescent="0.2">
      <c r="A87" s="276"/>
      <c r="B87" s="258"/>
      <c r="C87" s="258"/>
      <c r="D87" s="256"/>
      <c r="E87" s="273"/>
      <c r="F87" s="281"/>
      <c r="G87" s="288"/>
      <c r="H87" s="121" t="s">
        <v>39</v>
      </c>
      <c r="I87" s="122">
        <v>5.09</v>
      </c>
      <c r="J87" s="123">
        <v>5.0999999999999996</v>
      </c>
      <c r="K87" s="123"/>
      <c r="L87" s="124">
        <v>0</v>
      </c>
      <c r="M87" s="125">
        <v>6</v>
      </c>
      <c r="N87" s="123">
        <v>6</v>
      </c>
      <c r="O87" s="123"/>
      <c r="P87" s="126">
        <v>0</v>
      </c>
    </row>
    <row r="88" spans="1:26" ht="12.75" customHeight="1" x14ac:dyDescent="0.2">
      <c r="A88" s="275" t="s">
        <v>36</v>
      </c>
      <c r="B88" s="274" t="s">
        <v>30</v>
      </c>
      <c r="C88" s="278" t="s">
        <v>120</v>
      </c>
      <c r="D88" s="317" t="s">
        <v>121</v>
      </c>
      <c r="E88" s="289"/>
      <c r="F88" s="280" t="s">
        <v>30</v>
      </c>
      <c r="G88" s="282"/>
      <c r="H88" s="127" t="s">
        <v>17</v>
      </c>
      <c r="I88" s="128">
        <v>36</v>
      </c>
      <c r="J88" s="102">
        <v>36</v>
      </c>
      <c r="K88" s="102"/>
      <c r="L88" s="103"/>
      <c r="M88" s="101">
        <v>36.6</v>
      </c>
      <c r="N88" s="102">
        <v>36.6</v>
      </c>
      <c r="O88" s="102"/>
      <c r="P88" s="104"/>
    </row>
    <row r="89" spans="1:26" ht="12.75" customHeight="1" x14ac:dyDescent="0.2">
      <c r="A89" s="276"/>
      <c r="B89" s="258"/>
      <c r="C89" s="258"/>
      <c r="D89" s="299"/>
      <c r="E89" s="273"/>
      <c r="F89" s="281"/>
      <c r="G89" s="283"/>
      <c r="H89" s="121" t="s">
        <v>39</v>
      </c>
      <c r="I89" s="129">
        <v>36</v>
      </c>
      <c r="J89" s="92">
        <v>36</v>
      </c>
      <c r="K89" s="92"/>
      <c r="L89" s="106">
        <v>0</v>
      </c>
      <c r="M89" s="91">
        <v>36.6</v>
      </c>
      <c r="N89" s="92">
        <v>36.6</v>
      </c>
      <c r="O89" s="92"/>
      <c r="P89" s="107">
        <v>0</v>
      </c>
    </row>
    <row r="90" spans="1:26" ht="12.75" customHeight="1" x14ac:dyDescent="0.2">
      <c r="A90" s="275" t="s">
        <v>36</v>
      </c>
      <c r="B90" s="274" t="s">
        <v>30</v>
      </c>
      <c r="C90" s="278" t="s">
        <v>122</v>
      </c>
      <c r="D90" s="298" t="s">
        <v>123</v>
      </c>
      <c r="E90" s="289"/>
      <c r="F90" s="280" t="s">
        <v>30</v>
      </c>
      <c r="G90" s="282"/>
      <c r="H90" s="127" t="s">
        <v>17</v>
      </c>
      <c r="I90" s="128">
        <v>0.5</v>
      </c>
      <c r="J90" s="102">
        <v>0.5</v>
      </c>
      <c r="K90" s="102"/>
      <c r="L90" s="103"/>
      <c r="M90" s="101">
        <v>1</v>
      </c>
      <c r="N90" s="102">
        <v>1</v>
      </c>
      <c r="O90" s="102"/>
      <c r="P90" s="104"/>
    </row>
    <row r="91" spans="1:26" ht="12.75" customHeight="1" x14ac:dyDescent="0.2">
      <c r="A91" s="276"/>
      <c r="B91" s="258"/>
      <c r="C91" s="258"/>
      <c r="D91" s="299"/>
      <c r="E91" s="273"/>
      <c r="F91" s="281"/>
      <c r="G91" s="283"/>
      <c r="H91" s="121" t="s">
        <v>39</v>
      </c>
      <c r="I91" s="129">
        <v>0.5</v>
      </c>
      <c r="J91" s="92">
        <v>0.5</v>
      </c>
      <c r="K91" s="92"/>
      <c r="L91" s="106">
        <v>0</v>
      </c>
      <c r="M91" s="91">
        <v>1</v>
      </c>
      <c r="N91" s="92">
        <v>1</v>
      </c>
      <c r="O91" s="92"/>
      <c r="P91" s="107">
        <v>0</v>
      </c>
    </row>
    <row r="92" spans="1:26" ht="12.75" customHeight="1" x14ac:dyDescent="0.2">
      <c r="A92" s="275" t="s">
        <v>36</v>
      </c>
      <c r="B92" s="274" t="s">
        <v>30</v>
      </c>
      <c r="C92" s="278" t="s">
        <v>124</v>
      </c>
      <c r="D92" s="298" t="s">
        <v>125</v>
      </c>
      <c r="E92" s="289"/>
      <c r="F92" s="280" t="s">
        <v>30</v>
      </c>
      <c r="G92" s="282"/>
      <c r="H92" s="130" t="s">
        <v>17</v>
      </c>
      <c r="I92" s="128">
        <v>9.6</v>
      </c>
      <c r="J92" s="102">
        <v>9.6</v>
      </c>
      <c r="K92" s="102"/>
      <c r="L92" s="103"/>
      <c r="M92" s="101">
        <v>9.6</v>
      </c>
      <c r="N92" s="102">
        <v>9.6</v>
      </c>
      <c r="O92" s="102"/>
      <c r="P92" s="104"/>
    </row>
    <row r="93" spans="1:26" ht="12.75" customHeight="1" x14ac:dyDescent="0.2">
      <c r="A93" s="276"/>
      <c r="B93" s="258"/>
      <c r="C93" s="258"/>
      <c r="D93" s="299"/>
      <c r="E93" s="273"/>
      <c r="F93" s="281"/>
      <c r="G93" s="283"/>
      <c r="H93" s="121" t="s">
        <v>39</v>
      </c>
      <c r="I93" s="129">
        <v>9.6</v>
      </c>
      <c r="J93" s="92">
        <v>9.6</v>
      </c>
      <c r="K93" s="92"/>
      <c r="L93" s="106">
        <v>0</v>
      </c>
      <c r="M93" s="91">
        <v>9.6</v>
      </c>
      <c r="N93" s="92">
        <v>9.6</v>
      </c>
      <c r="O93" s="92"/>
      <c r="P93" s="107">
        <v>0</v>
      </c>
    </row>
    <row r="94" spans="1:26" ht="12.75" customHeight="1" x14ac:dyDescent="0.2">
      <c r="A94" s="275" t="s">
        <v>36</v>
      </c>
      <c r="B94" s="274" t="s">
        <v>30</v>
      </c>
      <c r="C94" s="278" t="s">
        <v>126</v>
      </c>
      <c r="D94" s="298" t="s">
        <v>127</v>
      </c>
      <c r="E94" s="289"/>
      <c r="F94" s="280" t="s">
        <v>30</v>
      </c>
      <c r="G94" s="282"/>
      <c r="H94" s="127" t="s">
        <v>17</v>
      </c>
      <c r="I94" s="128">
        <v>1.8</v>
      </c>
      <c r="J94" s="102">
        <v>1.8</v>
      </c>
      <c r="K94" s="102"/>
      <c r="L94" s="103"/>
      <c r="M94" s="101">
        <v>2.4</v>
      </c>
      <c r="N94" s="102">
        <v>2.4</v>
      </c>
      <c r="O94" s="102"/>
      <c r="P94" s="104"/>
    </row>
    <row r="95" spans="1:26" ht="12.75" customHeight="1" x14ac:dyDescent="0.2">
      <c r="A95" s="276"/>
      <c r="B95" s="258"/>
      <c r="C95" s="258"/>
      <c r="D95" s="299"/>
      <c r="E95" s="273"/>
      <c r="F95" s="281"/>
      <c r="G95" s="283"/>
      <c r="H95" s="121" t="s">
        <v>39</v>
      </c>
      <c r="I95" s="129">
        <v>1.8</v>
      </c>
      <c r="J95" s="92">
        <v>1.8</v>
      </c>
      <c r="K95" s="92"/>
      <c r="L95" s="106">
        <v>0</v>
      </c>
      <c r="M95" s="91">
        <v>2.4</v>
      </c>
      <c r="N95" s="92">
        <v>2.4</v>
      </c>
      <c r="O95" s="92"/>
      <c r="P95" s="107">
        <v>0</v>
      </c>
    </row>
    <row r="96" spans="1:26" ht="12.75" customHeight="1" x14ac:dyDescent="0.2">
      <c r="A96" s="275" t="s">
        <v>36</v>
      </c>
      <c r="B96" s="274" t="s">
        <v>30</v>
      </c>
      <c r="C96" s="278" t="s">
        <v>128</v>
      </c>
      <c r="D96" s="298" t="s">
        <v>129</v>
      </c>
      <c r="E96" s="289"/>
      <c r="F96" s="280" t="s">
        <v>30</v>
      </c>
      <c r="G96" s="282"/>
      <c r="H96" s="146" t="s">
        <v>17</v>
      </c>
      <c r="I96" s="147">
        <v>0.34799999999999998</v>
      </c>
      <c r="J96" s="148">
        <v>0.3</v>
      </c>
      <c r="K96" s="148"/>
      <c r="L96" s="149">
        <v>0</v>
      </c>
      <c r="M96" s="150">
        <v>0.3</v>
      </c>
      <c r="N96" s="148">
        <v>0.3</v>
      </c>
      <c r="O96" s="148"/>
      <c r="P96" s="151"/>
      <c r="Q96" s="152"/>
      <c r="R96" s="152"/>
      <c r="S96" s="152"/>
      <c r="T96" s="152"/>
      <c r="U96" s="152"/>
      <c r="V96" s="152"/>
      <c r="W96" s="152"/>
      <c r="X96" s="152"/>
      <c r="Y96" s="152"/>
      <c r="Z96" s="152"/>
    </row>
    <row r="97" spans="1:26" ht="12.75" customHeight="1" x14ac:dyDescent="0.2">
      <c r="A97" s="276"/>
      <c r="B97" s="258"/>
      <c r="C97" s="258"/>
      <c r="D97" s="299"/>
      <c r="E97" s="273"/>
      <c r="F97" s="281"/>
      <c r="G97" s="283"/>
      <c r="H97" s="121" t="s">
        <v>39</v>
      </c>
      <c r="I97" s="129">
        <v>0.34799999999999998</v>
      </c>
      <c r="J97" s="92">
        <v>0.3</v>
      </c>
      <c r="K97" s="92"/>
      <c r="L97" s="106">
        <v>0</v>
      </c>
      <c r="M97" s="91">
        <v>0.3</v>
      </c>
      <c r="N97" s="92">
        <v>0.3</v>
      </c>
      <c r="O97" s="92"/>
      <c r="P97" s="107">
        <v>0</v>
      </c>
      <c r="Q97" s="152"/>
      <c r="R97" s="152"/>
      <c r="S97" s="152"/>
      <c r="T97" s="152"/>
      <c r="U97" s="152"/>
      <c r="V97" s="152"/>
      <c r="W97" s="152"/>
      <c r="X97" s="152"/>
      <c r="Y97" s="152"/>
      <c r="Z97" s="152"/>
    </row>
    <row r="98" spans="1:26" ht="12.75" customHeight="1" x14ac:dyDescent="0.2">
      <c r="A98" s="275" t="s">
        <v>36</v>
      </c>
      <c r="B98" s="274" t="s">
        <v>30</v>
      </c>
      <c r="C98" s="278" t="s">
        <v>130</v>
      </c>
      <c r="D98" s="298" t="s">
        <v>131</v>
      </c>
      <c r="E98" s="289"/>
      <c r="F98" s="280" t="s">
        <v>30</v>
      </c>
      <c r="G98" s="282"/>
      <c r="H98" s="127" t="s">
        <v>17</v>
      </c>
      <c r="I98" s="128">
        <v>2</v>
      </c>
      <c r="J98" s="102">
        <v>2</v>
      </c>
      <c r="K98" s="102"/>
      <c r="L98" s="103"/>
      <c r="M98" s="101">
        <v>2</v>
      </c>
      <c r="N98" s="102">
        <v>2</v>
      </c>
      <c r="O98" s="102"/>
      <c r="P98" s="104"/>
    </row>
    <row r="99" spans="1:26" ht="12.75" customHeight="1" x14ac:dyDescent="0.2">
      <c r="A99" s="276"/>
      <c r="B99" s="258"/>
      <c r="C99" s="258"/>
      <c r="D99" s="299"/>
      <c r="E99" s="273"/>
      <c r="F99" s="281"/>
      <c r="G99" s="283"/>
      <c r="H99" s="121" t="s">
        <v>39</v>
      </c>
      <c r="I99" s="129">
        <v>2</v>
      </c>
      <c r="J99" s="92">
        <v>2</v>
      </c>
      <c r="K99" s="92"/>
      <c r="L99" s="106">
        <v>0</v>
      </c>
      <c r="M99" s="91">
        <v>2</v>
      </c>
      <c r="N99" s="92">
        <v>2</v>
      </c>
      <c r="O99" s="92"/>
      <c r="P99" s="107">
        <v>0</v>
      </c>
    </row>
    <row r="100" spans="1:26" ht="12.75" customHeight="1" x14ac:dyDescent="0.2">
      <c r="A100" s="275" t="s">
        <v>36</v>
      </c>
      <c r="B100" s="274" t="s">
        <v>30</v>
      </c>
      <c r="C100" s="278" t="s">
        <v>132</v>
      </c>
      <c r="D100" s="298" t="s">
        <v>133</v>
      </c>
      <c r="E100" s="289"/>
      <c r="F100" s="280" t="s">
        <v>30</v>
      </c>
      <c r="G100" s="282"/>
      <c r="H100" s="127" t="s">
        <v>17</v>
      </c>
      <c r="I100" s="128">
        <v>109.771</v>
      </c>
      <c r="J100" s="102">
        <v>109.8</v>
      </c>
      <c r="K100" s="102"/>
      <c r="L100" s="103"/>
      <c r="M100" s="101">
        <v>135.738</v>
      </c>
      <c r="N100" s="102">
        <v>135.69999999999999</v>
      </c>
      <c r="O100" s="102"/>
      <c r="P100" s="104"/>
    </row>
    <row r="101" spans="1:26" ht="12.75" customHeight="1" x14ac:dyDescent="0.2">
      <c r="A101" s="276"/>
      <c r="B101" s="258"/>
      <c r="C101" s="258"/>
      <c r="D101" s="299"/>
      <c r="E101" s="273"/>
      <c r="F101" s="281"/>
      <c r="G101" s="283"/>
      <c r="H101" s="121" t="s">
        <v>39</v>
      </c>
      <c r="I101" s="129">
        <v>109.771</v>
      </c>
      <c r="J101" s="92">
        <v>109.8</v>
      </c>
      <c r="K101" s="92"/>
      <c r="L101" s="106">
        <v>0</v>
      </c>
      <c r="M101" s="91">
        <v>135.738</v>
      </c>
      <c r="N101" s="92">
        <v>135.69999999999999</v>
      </c>
      <c r="O101" s="92"/>
      <c r="P101" s="107">
        <v>0</v>
      </c>
    </row>
    <row r="102" spans="1:26" ht="12.75" customHeight="1" x14ac:dyDescent="0.2">
      <c r="A102" s="275" t="s">
        <v>36</v>
      </c>
      <c r="B102" s="274" t="s">
        <v>30</v>
      </c>
      <c r="C102" s="278" t="s">
        <v>134</v>
      </c>
      <c r="D102" s="298" t="s">
        <v>135</v>
      </c>
      <c r="E102" s="289"/>
      <c r="F102" s="280" t="s">
        <v>30</v>
      </c>
      <c r="G102" s="282"/>
      <c r="H102" s="127" t="s">
        <v>17</v>
      </c>
      <c r="I102" s="128">
        <v>3.3</v>
      </c>
      <c r="J102" s="102">
        <v>3.3</v>
      </c>
      <c r="K102" s="102"/>
      <c r="L102" s="103"/>
      <c r="M102" s="101">
        <v>3.3</v>
      </c>
      <c r="N102" s="102">
        <v>3.3</v>
      </c>
      <c r="O102" s="102"/>
      <c r="P102" s="104"/>
    </row>
    <row r="103" spans="1:26" ht="12.75" customHeight="1" x14ac:dyDescent="0.2">
      <c r="A103" s="276"/>
      <c r="B103" s="258"/>
      <c r="C103" s="258"/>
      <c r="D103" s="299"/>
      <c r="E103" s="273"/>
      <c r="F103" s="281"/>
      <c r="G103" s="283"/>
      <c r="H103" s="121" t="s">
        <v>39</v>
      </c>
      <c r="I103" s="129">
        <v>3.3</v>
      </c>
      <c r="J103" s="92">
        <v>3.3</v>
      </c>
      <c r="K103" s="92"/>
      <c r="L103" s="106">
        <v>0</v>
      </c>
      <c r="M103" s="91">
        <v>3.3</v>
      </c>
      <c r="N103" s="92">
        <v>3.3</v>
      </c>
      <c r="O103" s="92"/>
      <c r="P103" s="107">
        <v>0</v>
      </c>
    </row>
    <row r="104" spans="1:26" ht="12.75" customHeight="1" x14ac:dyDescent="0.2">
      <c r="A104" s="277" t="s">
        <v>36</v>
      </c>
      <c r="B104" s="279" t="s">
        <v>30</v>
      </c>
      <c r="C104" s="257" t="s">
        <v>136</v>
      </c>
      <c r="D104" s="291" t="s">
        <v>137</v>
      </c>
      <c r="E104" s="289"/>
      <c r="F104" s="280" t="s">
        <v>30</v>
      </c>
      <c r="G104" s="287"/>
      <c r="H104" s="115" t="s">
        <v>17</v>
      </c>
      <c r="I104" s="116">
        <v>29.058</v>
      </c>
      <c r="J104" s="117">
        <v>29.1</v>
      </c>
      <c r="K104" s="117"/>
      <c r="L104" s="118"/>
      <c r="M104" s="145">
        <v>27.8</v>
      </c>
      <c r="N104" s="117">
        <v>27.8</v>
      </c>
      <c r="O104" s="117"/>
      <c r="P104" s="120"/>
    </row>
    <row r="105" spans="1:26" ht="12.75" customHeight="1" x14ac:dyDescent="0.2">
      <c r="A105" s="247"/>
      <c r="B105" s="198"/>
      <c r="C105" s="198"/>
      <c r="D105" s="266"/>
      <c r="E105" s="272"/>
      <c r="F105" s="269"/>
      <c r="G105" s="196"/>
      <c r="H105" s="153"/>
      <c r="I105" s="154"/>
      <c r="J105" s="155"/>
      <c r="K105" s="155"/>
      <c r="L105" s="156"/>
      <c r="M105" s="157"/>
      <c r="N105" s="155"/>
      <c r="O105" s="155"/>
      <c r="P105" s="158"/>
    </row>
    <row r="106" spans="1:26" ht="12.75" customHeight="1" x14ac:dyDescent="0.2">
      <c r="A106" s="276"/>
      <c r="B106" s="258"/>
      <c r="C106" s="258"/>
      <c r="D106" s="292"/>
      <c r="E106" s="273"/>
      <c r="F106" s="281"/>
      <c r="G106" s="288"/>
      <c r="H106" s="121" t="s">
        <v>39</v>
      </c>
      <c r="I106" s="122">
        <v>29.058</v>
      </c>
      <c r="J106" s="123">
        <v>29.1</v>
      </c>
      <c r="K106" s="123"/>
      <c r="L106" s="124">
        <v>0</v>
      </c>
      <c r="M106" s="125">
        <v>27.8</v>
      </c>
      <c r="N106" s="123">
        <v>27.8</v>
      </c>
      <c r="O106" s="123"/>
      <c r="P106" s="126">
        <v>0</v>
      </c>
    </row>
    <row r="107" spans="1:26" ht="12.75" customHeight="1" x14ac:dyDescent="0.2">
      <c r="A107" s="275" t="s">
        <v>36</v>
      </c>
      <c r="B107" s="274" t="s">
        <v>30</v>
      </c>
      <c r="C107" s="278" t="s">
        <v>138</v>
      </c>
      <c r="D107" s="298" t="s">
        <v>139</v>
      </c>
      <c r="E107" s="289"/>
      <c r="F107" s="280" t="s">
        <v>30</v>
      </c>
      <c r="G107" s="282"/>
      <c r="H107" s="127" t="s">
        <v>17</v>
      </c>
      <c r="I107" s="128">
        <v>7.99</v>
      </c>
      <c r="J107" s="102">
        <v>8</v>
      </c>
      <c r="K107" s="102"/>
      <c r="L107" s="103"/>
      <c r="M107" s="101">
        <v>8</v>
      </c>
      <c r="N107" s="102">
        <v>8</v>
      </c>
      <c r="O107" s="102"/>
      <c r="P107" s="104"/>
    </row>
    <row r="108" spans="1:26" ht="12.75" customHeight="1" x14ac:dyDescent="0.2">
      <c r="A108" s="276"/>
      <c r="B108" s="258"/>
      <c r="C108" s="258"/>
      <c r="D108" s="299"/>
      <c r="E108" s="273"/>
      <c r="F108" s="281"/>
      <c r="G108" s="283"/>
      <c r="H108" s="121" t="s">
        <v>39</v>
      </c>
      <c r="I108" s="129">
        <v>7.99</v>
      </c>
      <c r="J108" s="92">
        <v>8</v>
      </c>
      <c r="K108" s="92"/>
      <c r="L108" s="106">
        <v>0</v>
      </c>
      <c r="M108" s="91">
        <v>8</v>
      </c>
      <c r="N108" s="92">
        <v>8</v>
      </c>
      <c r="O108" s="92"/>
      <c r="P108" s="107">
        <v>0</v>
      </c>
    </row>
    <row r="109" spans="1:26" ht="12.75" customHeight="1" x14ac:dyDescent="0.2">
      <c r="A109" s="275" t="s">
        <v>36</v>
      </c>
      <c r="B109" s="274" t="s">
        <v>30</v>
      </c>
      <c r="C109" s="278" t="s">
        <v>140</v>
      </c>
      <c r="D109" s="298" t="s">
        <v>141</v>
      </c>
      <c r="E109" s="289"/>
      <c r="F109" s="280" t="s">
        <v>30</v>
      </c>
      <c r="G109" s="282"/>
      <c r="H109" s="127" t="s">
        <v>17</v>
      </c>
      <c r="I109" s="128">
        <v>49.5</v>
      </c>
      <c r="J109" s="102">
        <v>49.5</v>
      </c>
      <c r="K109" s="102"/>
      <c r="L109" s="103"/>
      <c r="M109" s="101">
        <v>50</v>
      </c>
      <c r="N109" s="102">
        <v>50</v>
      </c>
      <c r="O109" s="102"/>
      <c r="P109" s="104"/>
    </row>
    <row r="110" spans="1:26" ht="12.75" customHeight="1" x14ac:dyDescent="0.2">
      <c r="A110" s="276"/>
      <c r="B110" s="258"/>
      <c r="C110" s="258"/>
      <c r="D110" s="299"/>
      <c r="E110" s="273"/>
      <c r="F110" s="281"/>
      <c r="G110" s="283"/>
      <c r="H110" s="121" t="s">
        <v>39</v>
      </c>
      <c r="I110" s="129">
        <v>49.5</v>
      </c>
      <c r="J110" s="92">
        <v>49.5</v>
      </c>
      <c r="K110" s="92"/>
      <c r="L110" s="106">
        <v>0</v>
      </c>
      <c r="M110" s="91">
        <v>50</v>
      </c>
      <c r="N110" s="92">
        <v>50</v>
      </c>
      <c r="O110" s="92"/>
      <c r="P110" s="107">
        <v>0</v>
      </c>
    </row>
    <row r="111" spans="1:26" ht="12.75" customHeight="1" x14ac:dyDescent="0.2">
      <c r="A111" s="275" t="s">
        <v>36</v>
      </c>
      <c r="B111" s="274" t="s">
        <v>30</v>
      </c>
      <c r="C111" s="278" t="s">
        <v>142</v>
      </c>
      <c r="D111" s="317" t="s">
        <v>143</v>
      </c>
      <c r="E111" s="289"/>
      <c r="F111" s="280" t="s">
        <v>30</v>
      </c>
      <c r="G111" s="282"/>
      <c r="H111" s="146" t="s">
        <v>17</v>
      </c>
      <c r="I111" s="147">
        <v>8.86</v>
      </c>
      <c r="J111" s="148">
        <v>8.9</v>
      </c>
      <c r="K111" s="148"/>
      <c r="L111" s="149">
        <v>0</v>
      </c>
      <c r="M111" s="159">
        <v>8.9</v>
      </c>
      <c r="N111" s="160">
        <v>8.9</v>
      </c>
      <c r="O111" s="148"/>
      <c r="P111" s="151"/>
      <c r="Q111" s="152"/>
      <c r="R111" s="152"/>
      <c r="S111" s="152"/>
      <c r="T111" s="152"/>
      <c r="U111" s="152"/>
      <c r="V111" s="152"/>
      <c r="W111" s="152"/>
      <c r="X111" s="152"/>
      <c r="Y111" s="152"/>
      <c r="Z111" s="152"/>
    </row>
    <row r="112" spans="1:26" ht="12.75" customHeight="1" x14ac:dyDescent="0.2">
      <c r="A112" s="276"/>
      <c r="B112" s="258"/>
      <c r="C112" s="258"/>
      <c r="D112" s="299"/>
      <c r="E112" s="273"/>
      <c r="F112" s="281"/>
      <c r="G112" s="283"/>
      <c r="H112" s="121" t="s">
        <v>39</v>
      </c>
      <c r="I112" s="129">
        <v>8.86</v>
      </c>
      <c r="J112" s="92">
        <v>8.9</v>
      </c>
      <c r="K112" s="92"/>
      <c r="L112" s="106">
        <v>0</v>
      </c>
      <c r="M112" s="91">
        <v>8.9</v>
      </c>
      <c r="N112" s="92">
        <v>8.9</v>
      </c>
      <c r="O112" s="92"/>
      <c r="P112" s="107">
        <v>0</v>
      </c>
      <c r="Q112" s="152"/>
      <c r="R112" s="152"/>
      <c r="S112" s="152"/>
      <c r="T112" s="152"/>
      <c r="U112" s="152"/>
      <c r="V112" s="152"/>
      <c r="W112" s="152"/>
      <c r="X112" s="152"/>
      <c r="Y112" s="152"/>
      <c r="Z112" s="152"/>
    </row>
    <row r="113" spans="1:26" ht="12.75" customHeight="1" x14ac:dyDescent="0.2">
      <c r="A113" s="275" t="s">
        <v>36</v>
      </c>
      <c r="B113" s="274" t="s">
        <v>30</v>
      </c>
      <c r="C113" s="278" t="s">
        <v>144</v>
      </c>
      <c r="D113" s="298" t="s">
        <v>145</v>
      </c>
      <c r="E113" s="289"/>
      <c r="F113" s="280" t="s">
        <v>30</v>
      </c>
      <c r="G113" s="282"/>
      <c r="H113" s="127" t="s">
        <v>17</v>
      </c>
      <c r="I113" s="128">
        <v>5.89</v>
      </c>
      <c r="J113" s="102">
        <v>5.9</v>
      </c>
      <c r="K113" s="102"/>
      <c r="L113" s="103"/>
      <c r="M113" s="101">
        <v>5.13</v>
      </c>
      <c r="N113" s="102">
        <v>5.0999999999999996</v>
      </c>
      <c r="O113" s="102"/>
      <c r="P113" s="104"/>
    </row>
    <row r="114" spans="1:26" ht="12.75" customHeight="1" x14ac:dyDescent="0.2">
      <c r="A114" s="276"/>
      <c r="B114" s="258"/>
      <c r="C114" s="258"/>
      <c r="D114" s="299"/>
      <c r="E114" s="273"/>
      <c r="F114" s="281"/>
      <c r="G114" s="283"/>
      <c r="H114" s="121" t="s">
        <v>39</v>
      </c>
      <c r="I114" s="129">
        <v>5.89</v>
      </c>
      <c r="J114" s="92">
        <v>5.9</v>
      </c>
      <c r="K114" s="92"/>
      <c r="L114" s="106">
        <v>0</v>
      </c>
      <c r="M114" s="91">
        <v>5.13</v>
      </c>
      <c r="N114" s="92">
        <v>5.0999999999999996</v>
      </c>
      <c r="O114" s="92"/>
      <c r="P114" s="107">
        <v>0</v>
      </c>
    </row>
    <row r="115" spans="1:26" ht="12.75" customHeight="1" x14ac:dyDescent="0.2">
      <c r="A115" s="275" t="s">
        <v>36</v>
      </c>
      <c r="B115" s="274" t="s">
        <v>30</v>
      </c>
      <c r="C115" s="278" t="s">
        <v>146</v>
      </c>
      <c r="D115" s="298" t="s">
        <v>147</v>
      </c>
      <c r="E115" s="289"/>
      <c r="F115" s="280" t="s">
        <v>30</v>
      </c>
      <c r="G115" s="282"/>
      <c r="H115" s="146" t="s">
        <v>17</v>
      </c>
      <c r="I115" s="147">
        <v>16.29</v>
      </c>
      <c r="J115" s="148">
        <v>16.3</v>
      </c>
      <c r="K115" s="148"/>
      <c r="L115" s="149">
        <v>0</v>
      </c>
      <c r="M115" s="150">
        <v>17</v>
      </c>
      <c r="N115" s="148">
        <v>17</v>
      </c>
      <c r="O115" s="148"/>
      <c r="P115" s="151"/>
      <c r="Q115" s="152"/>
      <c r="R115" s="152"/>
      <c r="S115" s="152"/>
      <c r="T115" s="152"/>
      <c r="U115" s="152"/>
      <c r="V115" s="152"/>
      <c r="W115" s="152"/>
      <c r="X115" s="152"/>
      <c r="Y115" s="152"/>
      <c r="Z115" s="152"/>
    </row>
    <row r="116" spans="1:26" ht="12.75" customHeight="1" x14ac:dyDescent="0.2">
      <c r="A116" s="276"/>
      <c r="B116" s="258"/>
      <c r="C116" s="258"/>
      <c r="D116" s="299"/>
      <c r="E116" s="273"/>
      <c r="F116" s="281"/>
      <c r="G116" s="283"/>
      <c r="H116" s="121" t="s">
        <v>39</v>
      </c>
      <c r="I116" s="129">
        <v>16.29</v>
      </c>
      <c r="J116" s="92">
        <v>16.3</v>
      </c>
      <c r="K116" s="92"/>
      <c r="L116" s="106">
        <v>0</v>
      </c>
      <c r="M116" s="141">
        <v>17</v>
      </c>
      <c r="N116" s="142">
        <v>17</v>
      </c>
      <c r="O116" s="142"/>
      <c r="P116" s="144">
        <v>0</v>
      </c>
      <c r="Q116" s="152"/>
      <c r="R116" s="152"/>
      <c r="S116" s="152"/>
      <c r="T116" s="152"/>
      <c r="U116" s="152"/>
      <c r="V116" s="152"/>
      <c r="W116" s="152"/>
      <c r="X116" s="152"/>
      <c r="Y116" s="152"/>
      <c r="Z116" s="152"/>
    </row>
    <row r="117" spans="1:26" ht="12.75" customHeight="1" x14ac:dyDescent="0.2">
      <c r="A117" s="277" t="s">
        <v>36</v>
      </c>
      <c r="B117" s="279" t="s">
        <v>30</v>
      </c>
      <c r="C117" s="257" t="s">
        <v>42</v>
      </c>
      <c r="D117" s="321" t="s">
        <v>148</v>
      </c>
      <c r="E117" s="289"/>
      <c r="F117" s="280" t="s">
        <v>30</v>
      </c>
      <c r="G117" s="287"/>
      <c r="H117" s="115" t="s">
        <v>17</v>
      </c>
      <c r="I117" s="116"/>
      <c r="J117" s="117"/>
      <c r="K117" s="117"/>
      <c r="L117" s="118"/>
      <c r="M117" s="145">
        <v>42.9</v>
      </c>
      <c r="N117" s="117">
        <v>42.9</v>
      </c>
      <c r="O117" s="117"/>
      <c r="P117" s="120"/>
    </row>
    <row r="118" spans="1:26" ht="12.75" customHeight="1" x14ac:dyDescent="0.2">
      <c r="A118" s="276"/>
      <c r="B118" s="258"/>
      <c r="C118" s="258"/>
      <c r="D118" s="292"/>
      <c r="E118" s="273"/>
      <c r="F118" s="281"/>
      <c r="G118" s="288"/>
      <c r="H118" s="121" t="s">
        <v>39</v>
      </c>
      <c r="I118" s="122">
        <v>0</v>
      </c>
      <c r="J118" s="123">
        <v>0</v>
      </c>
      <c r="K118" s="123"/>
      <c r="L118" s="124">
        <v>0</v>
      </c>
      <c r="M118" s="125">
        <v>42.9</v>
      </c>
      <c r="N118" s="123">
        <v>42.9</v>
      </c>
      <c r="O118" s="123"/>
      <c r="P118" s="126">
        <v>0</v>
      </c>
    </row>
    <row r="119" spans="1:26" ht="12.75" customHeight="1" x14ac:dyDescent="0.2">
      <c r="A119" s="275" t="s">
        <v>36</v>
      </c>
      <c r="B119" s="274" t="s">
        <v>30</v>
      </c>
      <c r="C119" s="278" t="s">
        <v>51</v>
      </c>
      <c r="D119" s="319" t="s">
        <v>149</v>
      </c>
      <c r="E119" s="289"/>
      <c r="F119" s="280" t="s">
        <v>30</v>
      </c>
      <c r="G119" s="282"/>
      <c r="H119" s="127" t="s">
        <v>17</v>
      </c>
      <c r="I119" s="128"/>
      <c r="J119" s="102"/>
      <c r="K119" s="102"/>
      <c r="L119" s="103"/>
      <c r="M119" s="101">
        <v>2.5</v>
      </c>
      <c r="N119" s="102">
        <v>2.5</v>
      </c>
      <c r="O119" s="102"/>
      <c r="P119" s="104"/>
    </row>
    <row r="120" spans="1:26" ht="12.75" customHeight="1" x14ac:dyDescent="0.2">
      <c r="A120" s="276"/>
      <c r="B120" s="258"/>
      <c r="C120" s="258"/>
      <c r="D120" s="299"/>
      <c r="E120" s="273"/>
      <c r="F120" s="281"/>
      <c r="G120" s="283"/>
      <c r="H120" s="121" t="s">
        <v>39</v>
      </c>
      <c r="I120" s="129">
        <v>0</v>
      </c>
      <c r="J120" s="92">
        <v>0</v>
      </c>
      <c r="K120" s="92"/>
      <c r="L120" s="106">
        <v>0</v>
      </c>
      <c r="M120" s="91">
        <v>2.5</v>
      </c>
      <c r="N120" s="92">
        <v>2.5</v>
      </c>
      <c r="O120" s="92"/>
      <c r="P120" s="107">
        <v>0</v>
      </c>
    </row>
    <row r="121" spans="1:26" ht="12.75" customHeight="1" x14ac:dyDescent="0.2">
      <c r="A121" s="275" t="s">
        <v>36</v>
      </c>
      <c r="B121" s="274" t="s">
        <v>30</v>
      </c>
      <c r="C121" s="278" t="s">
        <v>52</v>
      </c>
      <c r="D121" s="319" t="s">
        <v>150</v>
      </c>
      <c r="E121" s="289"/>
      <c r="F121" s="280" t="s">
        <v>30</v>
      </c>
      <c r="G121" s="282"/>
      <c r="H121" s="127" t="s">
        <v>17</v>
      </c>
      <c r="I121" s="128"/>
      <c r="J121" s="102"/>
      <c r="K121" s="102"/>
      <c r="L121" s="103"/>
      <c r="M121" s="101">
        <v>79.2</v>
      </c>
      <c r="N121" s="102">
        <v>79.2</v>
      </c>
      <c r="O121" s="102"/>
      <c r="P121" s="104"/>
    </row>
    <row r="122" spans="1:26" ht="12.75" customHeight="1" x14ac:dyDescent="0.2">
      <c r="A122" s="276"/>
      <c r="B122" s="258"/>
      <c r="C122" s="258"/>
      <c r="D122" s="299"/>
      <c r="E122" s="273"/>
      <c r="F122" s="281"/>
      <c r="G122" s="283"/>
      <c r="H122" s="121" t="s">
        <v>39</v>
      </c>
      <c r="I122" s="129">
        <v>0</v>
      </c>
      <c r="J122" s="92">
        <v>0</v>
      </c>
      <c r="K122" s="92"/>
      <c r="L122" s="106">
        <v>0</v>
      </c>
      <c r="M122" s="91">
        <v>79.2</v>
      </c>
      <c r="N122" s="92">
        <v>79.2</v>
      </c>
      <c r="O122" s="92"/>
      <c r="P122" s="107">
        <v>0</v>
      </c>
    </row>
    <row r="123" spans="1:26" ht="12.75" customHeight="1" x14ac:dyDescent="0.2">
      <c r="A123" s="275" t="s">
        <v>36</v>
      </c>
      <c r="B123" s="274" t="s">
        <v>30</v>
      </c>
      <c r="C123" s="278" t="s">
        <v>54</v>
      </c>
      <c r="D123" s="319" t="s">
        <v>151</v>
      </c>
      <c r="E123" s="289"/>
      <c r="F123" s="280" t="s">
        <v>30</v>
      </c>
      <c r="G123" s="282"/>
      <c r="H123" s="127" t="s">
        <v>17</v>
      </c>
      <c r="I123" s="128"/>
      <c r="J123" s="102"/>
      <c r="K123" s="102"/>
      <c r="L123" s="103"/>
      <c r="M123" s="101">
        <v>1.1200000000000001</v>
      </c>
      <c r="N123" s="102">
        <v>1.1000000000000001</v>
      </c>
      <c r="O123" s="102"/>
      <c r="P123" s="104"/>
    </row>
    <row r="124" spans="1:26" ht="12.75" customHeight="1" x14ac:dyDescent="0.2">
      <c r="A124" s="276"/>
      <c r="B124" s="258"/>
      <c r="C124" s="258"/>
      <c r="D124" s="299"/>
      <c r="E124" s="273"/>
      <c r="F124" s="281"/>
      <c r="G124" s="283"/>
      <c r="H124" s="121" t="s">
        <v>39</v>
      </c>
      <c r="I124" s="129">
        <v>0</v>
      </c>
      <c r="J124" s="92">
        <v>0</v>
      </c>
      <c r="K124" s="92"/>
      <c r="L124" s="106">
        <v>0</v>
      </c>
      <c r="M124" s="91">
        <v>1.1200000000000001</v>
      </c>
      <c r="N124" s="92">
        <v>1.1000000000000001</v>
      </c>
      <c r="O124" s="92"/>
      <c r="P124" s="107">
        <v>0</v>
      </c>
    </row>
    <row r="125" spans="1:26" ht="12.75" customHeight="1" x14ac:dyDescent="0.2">
      <c r="A125" s="277" t="s">
        <v>36</v>
      </c>
      <c r="B125" s="279" t="s">
        <v>30</v>
      </c>
      <c r="C125" s="257" t="s">
        <v>152</v>
      </c>
      <c r="D125" s="321" t="s">
        <v>153</v>
      </c>
      <c r="E125" s="289"/>
      <c r="F125" s="280" t="s">
        <v>30</v>
      </c>
      <c r="G125" s="287"/>
      <c r="H125" s="115" t="s">
        <v>17</v>
      </c>
      <c r="I125" s="116"/>
      <c r="J125" s="117"/>
      <c r="K125" s="117"/>
      <c r="L125" s="118"/>
      <c r="M125" s="145">
        <v>26</v>
      </c>
      <c r="N125" s="117">
        <v>26</v>
      </c>
      <c r="O125" s="117"/>
      <c r="P125" s="120"/>
    </row>
    <row r="126" spans="1:26" ht="12.75" customHeight="1" x14ac:dyDescent="0.2">
      <c r="A126" s="276"/>
      <c r="B126" s="258"/>
      <c r="C126" s="258"/>
      <c r="D126" s="292"/>
      <c r="E126" s="273"/>
      <c r="F126" s="281"/>
      <c r="G126" s="288"/>
      <c r="H126" s="121" t="s">
        <v>39</v>
      </c>
      <c r="I126" s="122">
        <v>0</v>
      </c>
      <c r="J126" s="123">
        <v>0</v>
      </c>
      <c r="K126" s="123"/>
      <c r="L126" s="124">
        <v>0</v>
      </c>
      <c r="M126" s="125">
        <v>26</v>
      </c>
      <c r="N126" s="123">
        <v>26</v>
      </c>
      <c r="O126" s="123"/>
      <c r="P126" s="126">
        <v>0</v>
      </c>
    </row>
    <row r="127" spans="1:26" ht="12.75" customHeight="1" x14ac:dyDescent="0.2">
      <c r="A127" s="275" t="s">
        <v>36</v>
      </c>
      <c r="B127" s="274" t="s">
        <v>30</v>
      </c>
      <c r="C127" s="278" t="s">
        <v>154</v>
      </c>
      <c r="D127" s="319" t="s">
        <v>155</v>
      </c>
      <c r="E127" s="289"/>
      <c r="F127" s="280" t="s">
        <v>30</v>
      </c>
      <c r="G127" s="282"/>
      <c r="H127" s="127" t="s">
        <v>17</v>
      </c>
      <c r="I127" s="128"/>
      <c r="J127" s="102"/>
      <c r="K127" s="102"/>
      <c r="L127" s="103"/>
      <c r="M127" s="101">
        <v>168</v>
      </c>
      <c r="N127" s="102">
        <v>168</v>
      </c>
      <c r="O127" s="102"/>
      <c r="P127" s="104"/>
    </row>
    <row r="128" spans="1:26" ht="12.75" customHeight="1" x14ac:dyDescent="0.2">
      <c r="A128" s="276"/>
      <c r="B128" s="258"/>
      <c r="C128" s="258"/>
      <c r="D128" s="299"/>
      <c r="E128" s="273"/>
      <c r="F128" s="281"/>
      <c r="G128" s="283"/>
      <c r="H128" s="121" t="s">
        <v>39</v>
      </c>
      <c r="I128" s="129">
        <v>0</v>
      </c>
      <c r="J128" s="92">
        <v>0</v>
      </c>
      <c r="K128" s="92"/>
      <c r="L128" s="106">
        <v>0</v>
      </c>
      <c r="M128" s="91">
        <v>168</v>
      </c>
      <c r="N128" s="92">
        <v>168</v>
      </c>
      <c r="O128" s="92"/>
      <c r="P128" s="107">
        <v>0</v>
      </c>
    </row>
    <row r="129" spans="1:26" ht="12.75" customHeight="1" x14ac:dyDescent="0.2">
      <c r="A129" s="275" t="s">
        <v>36</v>
      </c>
      <c r="B129" s="274" t="s">
        <v>30</v>
      </c>
      <c r="C129" s="278" t="s">
        <v>156</v>
      </c>
      <c r="D129" s="319" t="s">
        <v>157</v>
      </c>
      <c r="E129" s="289"/>
      <c r="F129" s="280" t="s">
        <v>30</v>
      </c>
      <c r="G129" s="282"/>
      <c r="H129" s="127" t="s">
        <v>17</v>
      </c>
      <c r="I129" s="128"/>
      <c r="J129" s="102"/>
      <c r="K129" s="102"/>
      <c r="L129" s="103"/>
      <c r="M129" s="101">
        <v>9.1999999999999993</v>
      </c>
      <c r="N129" s="102">
        <v>9.1999999999999993</v>
      </c>
      <c r="O129" s="102"/>
      <c r="P129" s="104"/>
    </row>
    <row r="130" spans="1:26" ht="12.75" customHeight="1" x14ac:dyDescent="0.2">
      <c r="A130" s="276"/>
      <c r="B130" s="258"/>
      <c r="C130" s="258"/>
      <c r="D130" s="299"/>
      <c r="E130" s="273"/>
      <c r="F130" s="281"/>
      <c r="G130" s="283"/>
      <c r="H130" s="121" t="s">
        <v>39</v>
      </c>
      <c r="I130" s="129">
        <v>0</v>
      </c>
      <c r="J130" s="92">
        <v>0</v>
      </c>
      <c r="K130" s="92"/>
      <c r="L130" s="106">
        <v>0</v>
      </c>
      <c r="M130" s="91">
        <v>9.1999999999999993</v>
      </c>
      <c r="N130" s="92">
        <v>9.1999999999999993</v>
      </c>
      <c r="O130" s="92"/>
      <c r="P130" s="107">
        <v>0</v>
      </c>
    </row>
    <row r="131" spans="1:26" ht="12.75" customHeight="1" x14ac:dyDescent="0.2">
      <c r="A131" s="275" t="s">
        <v>36</v>
      </c>
      <c r="B131" s="274" t="s">
        <v>30</v>
      </c>
      <c r="C131" s="278" t="s">
        <v>158</v>
      </c>
      <c r="D131" s="319" t="s">
        <v>159</v>
      </c>
      <c r="E131" s="289"/>
      <c r="F131" s="280" t="s">
        <v>30</v>
      </c>
      <c r="G131" s="282"/>
      <c r="H131" s="127" t="s">
        <v>17</v>
      </c>
      <c r="I131" s="128"/>
      <c r="J131" s="102"/>
      <c r="K131" s="102"/>
      <c r="L131" s="103"/>
      <c r="M131" s="101">
        <v>2</v>
      </c>
      <c r="N131" s="102">
        <v>2</v>
      </c>
      <c r="O131" s="102"/>
      <c r="P131" s="104"/>
    </row>
    <row r="132" spans="1:26" ht="12.75" customHeight="1" x14ac:dyDescent="0.2">
      <c r="A132" s="276"/>
      <c r="B132" s="258"/>
      <c r="C132" s="258"/>
      <c r="D132" s="299"/>
      <c r="E132" s="273"/>
      <c r="F132" s="281"/>
      <c r="G132" s="283"/>
      <c r="H132" s="121" t="s">
        <v>39</v>
      </c>
      <c r="I132" s="129">
        <v>0</v>
      </c>
      <c r="J132" s="92">
        <v>0</v>
      </c>
      <c r="K132" s="92"/>
      <c r="L132" s="106">
        <v>0</v>
      </c>
      <c r="M132" s="91">
        <v>2</v>
      </c>
      <c r="N132" s="92">
        <v>2</v>
      </c>
      <c r="O132" s="92"/>
      <c r="P132" s="107">
        <v>0</v>
      </c>
    </row>
    <row r="133" spans="1:26" ht="12.75" customHeight="1" x14ac:dyDescent="0.2">
      <c r="A133" s="275" t="s">
        <v>36</v>
      </c>
      <c r="B133" s="274" t="s">
        <v>30</v>
      </c>
      <c r="C133" s="278" t="s">
        <v>160</v>
      </c>
      <c r="D133" s="319" t="s">
        <v>161</v>
      </c>
      <c r="E133" s="289"/>
      <c r="F133" s="280" t="s">
        <v>30</v>
      </c>
      <c r="G133" s="282"/>
      <c r="H133" s="127" t="s">
        <v>17</v>
      </c>
      <c r="I133" s="128"/>
      <c r="J133" s="102"/>
      <c r="K133" s="102"/>
      <c r="L133" s="103"/>
      <c r="M133" s="101">
        <v>1.5</v>
      </c>
      <c r="N133" s="102">
        <v>1.5</v>
      </c>
      <c r="O133" s="102"/>
      <c r="P133" s="104"/>
    </row>
    <row r="134" spans="1:26" ht="12.75" customHeight="1" x14ac:dyDescent="0.2">
      <c r="A134" s="276"/>
      <c r="B134" s="258"/>
      <c r="C134" s="258"/>
      <c r="D134" s="299"/>
      <c r="E134" s="273"/>
      <c r="F134" s="281"/>
      <c r="G134" s="283"/>
      <c r="H134" s="121" t="s">
        <v>39</v>
      </c>
      <c r="I134" s="129">
        <v>0</v>
      </c>
      <c r="J134" s="92">
        <v>0</v>
      </c>
      <c r="K134" s="92"/>
      <c r="L134" s="106">
        <v>0</v>
      </c>
      <c r="M134" s="91">
        <v>1.5</v>
      </c>
      <c r="N134" s="92">
        <v>1.5</v>
      </c>
      <c r="O134" s="92"/>
      <c r="P134" s="107">
        <v>0</v>
      </c>
    </row>
    <row r="135" spans="1:26" ht="12.75" customHeight="1" x14ac:dyDescent="0.2">
      <c r="A135" s="275" t="s">
        <v>36</v>
      </c>
      <c r="B135" s="274" t="s">
        <v>30</v>
      </c>
      <c r="C135" s="278" t="s">
        <v>162</v>
      </c>
      <c r="D135" s="161" t="s">
        <v>163</v>
      </c>
      <c r="E135" s="296"/>
      <c r="F135" s="296"/>
      <c r="G135" s="286"/>
      <c r="H135" s="162" t="s">
        <v>17</v>
      </c>
      <c r="I135" s="163"/>
      <c r="J135" s="164"/>
      <c r="K135" s="164"/>
      <c r="L135" s="165"/>
      <c r="M135" s="166">
        <v>2</v>
      </c>
      <c r="N135" s="167">
        <v>2</v>
      </c>
      <c r="O135" s="168"/>
      <c r="P135" s="169"/>
      <c r="Q135" s="152"/>
      <c r="R135" s="152"/>
      <c r="S135" s="152"/>
      <c r="T135" s="152"/>
      <c r="U135" s="152"/>
      <c r="V135" s="152"/>
      <c r="W135" s="152"/>
      <c r="X135" s="152"/>
      <c r="Y135" s="152"/>
      <c r="Z135" s="152"/>
    </row>
    <row r="136" spans="1:26" ht="12.75" customHeight="1" x14ac:dyDescent="0.2">
      <c r="A136" s="276"/>
      <c r="B136" s="258"/>
      <c r="C136" s="258"/>
      <c r="D136" s="170"/>
      <c r="E136" s="281"/>
      <c r="F136" s="281"/>
      <c r="G136" s="283"/>
      <c r="H136" s="171" t="s">
        <v>39</v>
      </c>
      <c r="I136" s="91"/>
      <c r="J136" s="92"/>
      <c r="K136" s="92"/>
      <c r="L136" s="172"/>
      <c r="M136" s="91"/>
      <c r="N136" s="92"/>
      <c r="O136" s="92"/>
      <c r="P136" s="107"/>
      <c r="Q136" s="152"/>
      <c r="R136" s="152"/>
      <c r="S136" s="152"/>
      <c r="T136" s="152"/>
      <c r="U136" s="152"/>
      <c r="V136" s="152"/>
      <c r="W136" s="152"/>
      <c r="X136" s="152"/>
      <c r="Y136" s="152"/>
      <c r="Z136" s="152"/>
    </row>
    <row r="137" spans="1:26" ht="12.75" customHeight="1" x14ac:dyDescent="0.2">
      <c r="A137" s="275" t="s">
        <v>36</v>
      </c>
      <c r="B137" s="274" t="s">
        <v>30</v>
      </c>
      <c r="C137" s="278" t="s">
        <v>164</v>
      </c>
      <c r="D137" s="319" t="s">
        <v>165</v>
      </c>
      <c r="E137" s="320"/>
      <c r="F137" s="280" t="s">
        <v>30</v>
      </c>
      <c r="G137" s="282"/>
      <c r="H137" s="146" t="s">
        <v>17</v>
      </c>
      <c r="I137" s="147"/>
      <c r="J137" s="148"/>
      <c r="K137" s="148"/>
      <c r="L137" s="149">
        <v>0</v>
      </c>
      <c r="M137" s="150">
        <v>36.15</v>
      </c>
      <c r="N137" s="148">
        <v>36.200000000000003</v>
      </c>
      <c r="O137" s="148"/>
      <c r="P137" s="151"/>
      <c r="Q137" s="152"/>
      <c r="R137" s="152"/>
      <c r="S137" s="152"/>
      <c r="T137" s="152"/>
      <c r="U137" s="152"/>
      <c r="V137" s="152"/>
      <c r="W137" s="152"/>
      <c r="X137" s="152"/>
      <c r="Y137" s="152"/>
      <c r="Z137" s="152"/>
    </row>
    <row r="138" spans="1:26" ht="12.75" customHeight="1" x14ac:dyDescent="0.2">
      <c r="A138" s="276"/>
      <c r="B138" s="258"/>
      <c r="C138" s="258"/>
      <c r="D138" s="299"/>
      <c r="E138" s="281"/>
      <c r="F138" s="281"/>
      <c r="G138" s="283"/>
      <c r="H138" s="121" t="s">
        <v>39</v>
      </c>
      <c r="I138" s="129">
        <v>0</v>
      </c>
      <c r="J138" s="92">
        <v>0</v>
      </c>
      <c r="K138" s="92"/>
      <c r="L138" s="106">
        <v>0</v>
      </c>
      <c r="M138" s="91">
        <v>36.15</v>
      </c>
      <c r="N138" s="92">
        <v>36.200000000000003</v>
      </c>
      <c r="O138" s="92"/>
      <c r="P138" s="107">
        <v>0</v>
      </c>
      <c r="Q138" s="152"/>
      <c r="R138" s="152"/>
      <c r="S138" s="152"/>
      <c r="T138" s="152"/>
      <c r="U138" s="152"/>
      <c r="V138" s="152"/>
      <c r="W138" s="152"/>
      <c r="X138" s="152"/>
      <c r="Y138" s="152"/>
      <c r="Z138" s="152"/>
    </row>
    <row r="139" spans="1:26" ht="12.75" customHeight="1" x14ac:dyDescent="0.2">
      <c r="A139" s="275" t="s">
        <v>36</v>
      </c>
      <c r="B139" s="274" t="s">
        <v>30</v>
      </c>
      <c r="C139" s="278" t="s">
        <v>166</v>
      </c>
      <c r="D139" s="319" t="s">
        <v>167</v>
      </c>
      <c r="E139" s="289"/>
      <c r="F139" s="280" t="s">
        <v>30</v>
      </c>
      <c r="G139" s="282"/>
      <c r="H139" s="127" t="s">
        <v>17</v>
      </c>
      <c r="I139" s="128"/>
      <c r="J139" s="102"/>
      <c r="K139" s="102"/>
      <c r="L139" s="103"/>
      <c r="M139" s="101">
        <v>10</v>
      </c>
      <c r="N139" s="102">
        <v>10</v>
      </c>
      <c r="O139" s="102"/>
      <c r="P139" s="104"/>
    </row>
    <row r="140" spans="1:26" ht="12.75" customHeight="1" x14ac:dyDescent="0.2">
      <c r="A140" s="276"/>
      <c r="B140" s="258"/>
      <c r="C140" s="258"/>
      <c r="D140" s="299"/>
      <c r="E140" s="273"/>
      <c r="F140" s="281"/>
      <c r="G140" s="283"/>
      <c r="H140" s="121" t="s">
        <v>39</v>
      </c>
      <c r="I140" s="129">
        <v>0</v>
      </c>
      <c r="J140" s="92">
        <v>0</v>
      </c>
      <c r="K140" s="92"/>
      <c r="L140" s="106">
        <v>0</v>
      </c>
      <c r="M140" s="91">
        <v>10</v>
      </c>
      <c r="N140" s="92">
        <v>10</v>
      </c>
      <c r="O140" s="92"/>
      <c r="P140" s="107">
        <v>0</v>
      </c>
    </row>
    <row r="141" spans="1:26" ht="15.75" customHeight="1" x14ac:dyDescent="0.2">
      <c r="A141" s="95" t="s">
        <v>30</v>
      </c>
      <c r="B141" s="96" t="s">
        <v>36</v>
      </c>
      <c r="C141" s="301" t="s">
        <v>40</v>
      </c>
      <c r="D141" s="252"/>
      <c r="E141" s="252"/>
      <c r="F141" s="252"/>
      <c r="G141" s="252"/>
      <c r="H141" s="253"/>
      <c r="I141" s="173">
        <f t="shared" ref="I141:I142" si="13">J141+L141</f>
        <v>1455.25</v>
      </c>
      <c r="J141" s="174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74">
        <f t="shared" si="14"/>
        <v>0</v>
      </c>
      <c r="L141" s="174">
        <f t="shared" si="14"/>
        <v>0</v>
      </c>
      <c r="M141" s="173">
        <f t="shared" ref="M141:M142" si="15">N141+P141</f>
        <v>1915.4199999999998</v>
      </c>
      <c r="N141" s="174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74">
        <f t="shared" si="16"/>
        <v>0</v>
      </c>
      <c r="P141" s="174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75" t="s">
        <v>30</v>
      </c>
      <c r="B142" s="176" t="s">
        <v>36</v>
      </c>
      <c r="C142" s="318" t="s">
        <v>168</v>
      </c>
      <c r="D142" s="252"/>
      <c r="E142" s="252"/>
      <c r="F142" s="252"/>
      <c r="G142" s="252"/>
      <c r="H142" s="253"/>
      <c r="I142" s="177">
        <f t="shared" si="13"/>
        <v>13209.05</v>
      </c>
      <c r="J142" s="178">
        <f>J141+J42+J36+J32+J26</f>
        <v>13209.05</v>
      </c>
      <c r="K142" s="178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78">
        <f t="shared" si="17"/>
        <v>0</v>
      </c>
      <c r="M142" s="177">
        <f t="shared" si="15"/>
        <v>14182.619999999997</v>
      </c>
      <c r="N142" s="178">
        <f t="shared" ref="N142:P142" si="18">N141+N42+N36+N32+N26</f>
        <v>14019.819999999998</v>
      </c>
      <c r="O142" s="178">
        <f t="shared" si="18"/>
        <v>8823.2000000000025</v>
      </c>
      <c r="P142" s="178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 priedas</vt:lpstr>
      <vt:lpstr>KMSA išlaikymas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2020-03-13T12:59:26Z</cp:lastPrinted>
  <dcterms:created xsi:type="dcterms:W3CDTF">2018-04-06T05:39:45Z</dcterms:created>
  <dcterms:modified xsi:type="dcterms:W3CDTF">2020-03-26T13:51:34Z</dcterms:modified>
</cp:coreProperties>
</file>