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56FD0DF9-6CD0-46F2-B83F-85C4CB88E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Sheet1!$A$9:$H$93</definedName>
  </definedNames>
  <calcPr calcId="181029"/>
</workbook>
</file>

<file path=xl/calcChain.xml><?xml version="1.0" encoding="utf-8"?>
<calcChain xmlns="http://schemas.openxmlformats.org/spreadsheetml/2006/main">
  <c r="G71" i="1" l="1"/>
  <c r="F71" i="1"/>
  <c r="E71" i="1"/>
  <c r="D71" i="1"/>
  <c r="H69" i="1"/>
  <c r="H88" i="1"/>
  <c r="H87" i="1"/>
  <c r="H35" i="1" l="1"/>
  <c r="H34" i="1"/>
  <c r="H33" i="1"/>
  <c r="G32" i="1"/>
  <c r="F32" i="1"/>
  <c r="E32" i="1"/>
  <c r="D32" i="1"/>
  <c r="G17" i="1"/>
  <c r="F17" i="1"/>
  <c r="E17" i="1"/>
  <c r="D17" i="1"/>
  <c r="G20" i="1"/>
  <c r="F20" i="1"/>
  <c r="E20" i="1"/>
  <c r="D20" i="1"/>
  <c r="H22" i="1"/>
  <c r="H21" i="1"/>
  <c r="H19" i="1"/>
  <c r="H18" i="1"/>
  <c r="H16" i="1"/>
  <c r="H15" i="1"/>
  <c r="G14" i="1"/>
  <c r="F14" i="1"/>
  <c r="E14" i="1"/>
  <c r="D14" i="1"/>
  <c r="G50" i="1"/>
  <c r="G42" i="1" s="1"/>
  <c r="G41" i="1" s="1"/>
  <c r="F50" i="1"/>
  <c r="F42" i="1" s="1"/>
  <c r="F41" i="1" s="1"/>
  <c r="E50" i="1"/>
  <c r="E42" i="1" s="1"/>
  <c r="E41" i="1" s="1"/>
  <c r="D50" i="1"/>
  <c r="D42" i="1" s="1"/>
  <c r="D41" i="1" s="1"/>
  <c r="H52" i="1"/>
  <c r="H51" i="1"/>
  <c r="G25" i="1" l="1"/>
  <c r="F25" i="1"/>
  <c r="E25" i="1"/>
  <c r="D25" i="1"/>
  <c r="G13" i="1"/>
  <c r="G10" i="1" s="1"/>
  <c r="F13" i="1"/>
  <c r="F10" i="1" s="1"/>
  <c r="E13" i="1"/>
  <c r="E10" i="1" s="1"/>
  <c r="D13" i="1"/>
  <c r="H92" i="1"/>
  <c r="H90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0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0" i="1"/>
  <c r="H49" i="1"/>
  <c r="H48" i="1"/>
  <c r="H47" i="1"/>
  <c r="H46" i="1"/>
  <c r="H45" i="1"/>
  <c r="H44" i="1"/>
  <c r="H43" i="1"/>
  <c r="H38" i="1"/>
  <c r="H37" i="1"/>
  <c r="H36" i="1"/>
  <c r="H32" i="1"/>
  <c r="H31" i="1"/>
  <c r="H30" i="1"/>
  <c r="H29" i="1"/>
  <c r="H28" i="1"/>
  <c r="H27" i="1"/>
  <c r="H26" i="1"/>
  <c r="H24" i="1"/>
  <c r="H23" i="1"/>
  <c r="H20" i="1"/>
  <c r="H17" i="1"/>
  <c r="H14" i="1"/>
  <c r="H12" i="1"/>
  <c r="H11" i="1"/>
  <c r="G39" i="1" l="1"/>
  <c r="G91" i="1" s="1"/>
  <c r="F39" i="1"/>
  <c r="F91" i="1" s="1"/>
  <c r="E39" i="1"/>
  <c r="E91" i="1" s="1"/>
  <c r="H13" i="1"/>
  <c r="H25" i="1"/>
  <c r="H71" i="1"/>
  <c r="D10" i="1"/>
  <c r="H41" i="1"/>
  <c r="H42" i="1"/>
  <c r="H10" i="1" l="1"/>
  <c r="D39" i="1"/>
  <c r="D91" i="1" l="1"/>
  <c r="E93" i="1"/>
  <c r="F93" i="1"/>
  <c r="G93" i="1"/>
  <c r="H39" i="1"/>
  <c r="H91" i="1" l="1"/>
  <c r="D93" i="1"/>
  <c r="H93" i="1" l="1"/>
</calcChain>
</file>

<file path=xl/sharedStrings.xml><?xml version="1.0" encoding="utf-8"?>
<sst xmlns="http://schemas.openxmlformats.org/spreadsheetml/2006/main" count="206" uniqueCount="147">
  <si>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</si>
  <si>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</si>
  <si>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</si>
  <si>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</si>
  <si>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</si>
  <si>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</si>
  <si>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</si>
  <si>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</si>
  <si>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Vietinės rinkliavos</t>
  </si>
  <si>
    <t xml:space="preserve">Valstybinės rinkliavos </t>
  </si>
  <si>
    <t>Iš viso savivaldybės pajamų</t>
  </si>
  <si>
    <t>Iš viso pajamų</t>
  </si>
  <si>
    <t>MOKESČIAI</t>
  </si>
  <si>
    <t>Paveldimo turto mokestis</t>
  </si>
  <si>
    <t>Pajamos</t>
  </si>
  <si>
    <t>Pajamos iš baudų ir konfiskacijų</t>
  </si>
  <si>
    <t>Savivaldybės biudžetinių įstaigų infrastruktūros įmokų pajamos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</si>
  <si>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</si>
  <si>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</si>
  <si>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</si>
  <si>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</si>
  <si>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>Valstybės biudžeto lėšos laikino atokvėpio paslaugai teikti</t>
  </si>
  <si>
    <t>Dividendų pajamos</t>
  </si>
  <si>
    <t>Palūkanos už depozitus</t>
  </si>
  <si>
    <t>DOTACIJOS</t>
  </si>
  <si>
    <t>Mokymo lėšos ugdymo reikmėms finansuoti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</si>
  <si>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</si>
  <si>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</si>
  <si>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</si>
  <si>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</si>
  <si>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</si>
  <si>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</si>
  <si>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</si>
  <si>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</si>
  <si>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</si>
  <si>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</si>
  <si>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</si>
  <si>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</si>
  <si>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</si>
  <si>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</si>
  <si>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</si>
  <si>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</si>
  <si>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</si>
  <si>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</si>
  <si>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</si>
  <si>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</si>
  <si>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</si>
  <si>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</si>
  <si>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</si>
  <si>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</si>
  <si>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</si>
  <si>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</si>
  <si>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bendruomeninei veiklai stiprinti</t>
  </si>
  <si>
    <t xml:space="preserve">  Valstybės biudžeto lėšos pedagoginių darbuotojų, dirbančių pagal ikimokyklinio, priešmokyklinio ir neformaliojo vaikų švietimo programas, darbo užmokesčio didinimui</t>
  </si>
  <si>
    <t xml:space="preserve">  Valstybės biudžeto lėšos būstams neįgaliesiems pritaikyti</t>
  </si>
  <si>
    <t xml:space="preserve">  Valstybės biudžeto lėšos vietinės reikšmės kelių priežiūrai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</si>
  <si>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</si>
  <si>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</si>
  <si>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</si>
  <si>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tarpinsitucinio bendradarbiavimo pareigybei išlaikyti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</si>
  <si>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</si>
  <si>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</si>
  <si>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</si>
  <si>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</si>
  <si>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</si>
  <si>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</si>
  <si>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</si>
  <si>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</si>
  <si>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</si>
  <si>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</si>
  <si>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</si>
  <si>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</si>
  <si>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1.4.2.1.1.1.</t>
  </si>
  <si>
    <t>1.4.2.1.6.1.</t>
  </si>
  <si>
    <t>1.4.2.1.6.2.</t>
  </si>
  <si>
    <t>1.4.4.1.1.2.</t>
  </si>
  <si>
    <t>1.4.3.1.1.</t>
  </si>
  <si>
    <t>4.1.1.1.1.1.</t>
  </si>
  <si>
    <t>1.4.1.4.1.</t>
  </si>
  <si>
    <t>4.1.1.2.</t>
  </si>
  <si>
    <t>1445.1</t>
  </si>
  <si>
    <t>37.1</t>
  </si>
  <si>
    <t>152.1</t>
  </si>
  <si>
    <t>38.1</t>
  </si>
  <si>
    <t>150.1</t>
  </si>
  <si>
    <t>1441.1</t>
  </si>
  <si>
    <t>1441.3</t>
  </si>
  <si>
    <t>1441.2</t>
  </si>
  <si>
    <t>1441.4</t>
  </si>
  <si>
    <t>14211.2</t>
  </si>
  <si>
    <t>14211.1</t>
  </si>
  <si>
    <t>Iš viso lėšų (be likučių 2025-01-01)</t>
  </si>
  <si>
    <t>14205.3</t>
  </si>
  <si>
    <t>14205.4</t>
  </si>
  <si>
    <t>14205.5, 14205.8</t>
  </si>
  <si>
    <t>14205.2</t>
  </si>
  <si>
    <t>14205.1</t>
  </si>
  <si>
    <t>14205.6</t>
  </si>
  <si>
    <t>14206.21</t>
  </si>
  <si>
    <t>14208.3</t>
  </si>
  <si>
    <t>14208.1</t>
  </si>
  <si>
    <t>14208.2</t>
  </si>
  <si>
    <t>14209.2</t>
  </si>
  <si>
    <t>14209.1</t>
  </si>
  <si>
    <t>14209.3</t>
  </si>
  <si>
    <t>14210.3</t>
  </si>
  <si>
    <t>14210.2</t>
  </si>
  <si>
    <t>14207.1</t>
  </si>
  <si>
    <t>Fizinių asmenų</t>
  </si>
  <si>
    <t>Juridinių asmenų</t>
  </si>
  <si>
    <t>1405.8</t>
  </si>
  <si>
    <t>14205.5</t>
  </si>
  <si>
    <t>14206.1</t>
  </si>
  <si>
    <t>1 ketv.</t>
  </si>
  <si>
    <t>2 ketv.</t>
  </si>
  <si>
    <t>3 ketv.</t>
  </si>
  <si>
    <t>4 ketv.</t>
  </si>
  <si>
    <t>Iš viso 2025 m.</t>
  </si>
  <si>
    <t>1.1.4.7.1.1.</t>
  </si>
  <si>
    <t>1.4.1.5.1.1.</t>
  </si>
  <si>
    <t>1.4.1.5.1.2.</t>
  </si>
  <si>
    <t>Taršos mokestis</t>
  </si>
  <si>
    <t>Medžioklės mokestis</t>
  </si>
  <si>
    <t>Gamtos išteklių mokestis</t>
  </si>
  <si>
    <t>Valstybės biudžeto lėšos pareigybėms išlaikyti Gelgaudiškio "Šaltinio" ugdymo centre</t>
  </si>
  <si>
    <t>Valstybės biudžeto lėšos profesiniam orientavimui</t>
  </si>
  <si>
    <t>141.3</t>
  </si>
  <si>
    <t>Valstybės biudžeto lėšos ugdymo reikmėms finansuoti (ukrainie2iams)</t>
  </si>
  <si>
    <t xml:space="preserve">141.1., 141.2., </t>
  </si>
  <si>
    <t>1.1.4.7.1.1. 1.4.1.5.1.1. 1.4.1.5.1.2.</t>
  </si>
  <si>
    <t>Turto mokesčiai ir pajamos</t>
  </si>
  <si>
    <t xml:space="preserve">  socialinėms paslaugoms, iš jų:</t>
  </si>
  <si>
    <t>soc. paslaugos asmenims su sunkia negalia</t>
  </si>
  <si>
    <t>parama šeimai</t>
  </si>
  <si>
    <t>Kitos dotacijos, iš jų:</t>
  </si>
  <si>
    <t>Aplinkos apsaugos rėmimo specialioji programa, iš jos:</t>
  </si>
  <si>
    <t xml:space="preserve">  žemės ūkio funkcijoms atlikti</t>
  </si>
  <si>
    <t>PATVIRTINTA</t>
  </si>
  <si>
    <t>Šakių rajono savivaldybės mero</t>
  </si>
  <si>
    <t>2025 m. balandžio   d. potvarkiu Nr. MT_</t>
  </si>
  <si>
    <t>1 priedas</t>
  </si>
  <si>
    <t>Kitos neišvardintos pajamos</t>
  </si>
  <si>
    <t>Speciali tikslinė dotacija savivaldybėms einamiesiems tikslams:</t>
  </si>
  <si>
    <t>Skolinamos lėšos (ilgalaikės paskolos (gautos))</t>
  </si>
  <si>
    <t>Lėšų kodas</t>
  </si>
  <si>
    <t>(Eurais ir centais)</t>
  </si>
  <si>
    <t>ŠAKIŲ RAJONO SAVIVALDYBĖS 2025 METŲ BIUDŽETO PAJAMŲ PLANO PASKIRSTYMAS KETVIRČIAIS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</si>
</sst>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2" fontId="8" fillId="0" borderId="0" xfId="0" applyNumberFormat="1" applyFont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 wrapText="1"/>
    </xf>
    <xf numFmtId="0" fontId="7" fillId="2" borderId="2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wrapText="1"/>
    </xf>
    <xf numFmtId="0" fontId="6" fillId="2" borderId="3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right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right" vertical="top" wrapText="1"/>
    </xf>
    <xf numFmtId="0" fontId="9" fillId="2" borderId="4" xfId="0" applyFont="1" applyFill="1" applyBorder="1" applyAlignment="1">
      <alignment horizontal="right" vertical="top" wrapText="1"/>
    </xf>
    <xf numFmtId="0" fontId="9" fillId="2" borderId="5" xfId="0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right"/>
    </xf>
    <xf numFmtId="0" fontId="9" fillId="2" borderId="6" xfId="0" applyFont="1" applyFill="1" applyBorder="1" applyAlignment="1">
      <alignment horizontal="right"/>
    </xf>
    <xf numFmtId="1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2" fontId="6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right" vertical="center"/>
    </xf>
    <xf numFmtId="2" fontId="9" fillId="2" borderId="7" xfId="0" applyNumberFormat="1" applyFont="1" applyFill="1" applyBorder="1" applyAlignment="1">
      <alignment horizontal="right"/>
    </xf>
    <xf numFmtId="1" fontId="6" fillId="2" borderId="1" xfId="0" applyNumberFormat="1" applyFont="1" applyFill="1" applyBorder="1" applyAlignment="1">
      <alignment horizontal="right"/>
    </xf>
    <xf numFmtId="1" fontId="6" fillId="2" borderId="1" xfId="0" applyNumberFormat="1" applyFont="1" applyFill="1" applyBorder="1" applyAlignment="1">
      <alignment horizontal="right" vertical="center"/>
    </xf>
    <xf numFmtId="1" fontId="9" fillId="2" borderId="1" xfId="0" applyNumberFormat="1" applyFont="1" applyFill="1" applyBorder="1" applyAlignment="1">
      <alignment horizontal="right" vertical="center"/>
    </xf>
    <xf numFmtId="1" fontId="6" fillId="2" borderId="3" xfId="0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10" fillId="2" borderId="1" xfId="0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topLeftCell="A88" zoomScale="154" zoomScaleNormal="154" workbookViewId="0">
      <selection activeCell="G8" sqref="G8"/>
    </sheetView>
  </sheetViews>
  <sheetFormatPr defaultRowHeight="15.75" x14ac:dyDescent="0.25"/>
  <cols>
    <col min="1" max="1" width="47.28515625" style="1" customWidth="1"/>
    <col min="2" max="2" width="13.140625" style="1" customWidth="1"/>
    <col min="3" max="3" width="9.42578125" style="1" customWidth="1"/>
    <col min="4" max="4" width="11.85546875" style="5" customWidth="1"/>
    <col min="5" max="5" width="11.85546875" style="1" customWidth="1"/>
    <col min="6" max="6" width="11.5703125" style="1" customWidth="1"/>
    <col min="7" max="7" width="14.140625" style="2" customWidth="1"/>
    <col min="8" max="8" width="15.28515625" style="1" customWidth="1"/>
    <col min="9" max="251" width="9.140625" style="1"/>
    <col min="252" max="252" width="47" style="1" customWidth="1"/>
    <col min="253" max="253" width="16.7109375" style="1" customWidth="1"/>
    <col min="254" max="507" width="9.140625" style="1"/>
    <col min="508" max="508" width="47" style="1" customWidth="1"/>
    <col min="509" max="509" width="16.7109375" style="1" customWidth="1"/>
    <col min="510" max="763" width="9.140625" style="1"/>
    <col min="764" max="764" width="47" style="1" customWidth="1"/>
    <col min="765" max="765" width="16.7109375" style="1" customWidth="1"/>
    <col min="766" max="1019" width="9.140625" style="1"/>
    <col min="1020" max="1020" width="47" style="1" customWidth="1"/>
    <col min="1021" max="1021" width="16.7109375" style="1" customWidth="1"/>
    <col min="1022" max="1275" width="9.140625" style="1"/>
    <col min="1276" max="1276" width="47" style="1" customWidth="1"/>
    <col min="1277" max="1277" width="16.7109375" style="1" customWidth="1"/>
    <col min="1278" max="1531" width="9.140625" style="1"/>
    <col min="1532" max="1532" width="47" style="1" customWidth="1"/>
    <col min="1533" max="1533" width="16.7109375" style="1" customWidth="1"/>
    <col min="1534" max="1787" width="9.140625" style="1"/>
    <col min="1788" max="1788" width="47" style="1" customWidth="1"/>
    <col min="1789" max="1789" width="16.7109375" style="1" customWidth="1"/>
    <col min="1790" max="2043" width="9.140625" style="1"/>
    <col min="2044" max="2044" width="47" style="1" customWidth="1"/>
    <col min="2045" max="2045" width="16.7109375" style="1" customWidth="1"/>
    <col min="2046" max="2299" width="9.140625" style="1"/>
    <col min="2300" max="2300" width="47" style="1" customWidth="1"/>
    <col min="2301" max="2301" width="16.7109375" style="1" customWidth="1"/>
    <col min="2302" max="2555" width="9.140625" style="1"/>
    <col min="2556" max="2556" width="47" style="1" customWidth="1"/>
    <col min="2557" max="2557" width="16.7109375" style="1" customWidth="1"/>
    <col min="2558" max="2811" width="9.140625" style="1"/>
    <col min="2812" max="2812" width="47" style="1" customWidth="1"/>
    <col min="2813" max="2813" width="16.7109375" style="1" customWidth="1"/>
    <col min="2814" max="3067" width="9.140625" style="1"/>
    <col min="3068" max="3068" width="47" style="1" customWidth="1"/>
    <col min="3069" max="3069" width="16.7109375" style="1" customWidth="1"/>
    <col min="3070" max="3323" width="9.140625" style="1"/>
    <col min="3324" max="3324" width="47" style="1" customWidth="1"/>
    <col min="3325" max="3325" width="16.7109375" style="1" customWidth="1"/>
    <col min="3326" max="3579" width="9.140625" style="1"/>
    <col min="3580" max="3580" width="47" style="1" customWidth="1"/>
    <col min="3581" max="3581" width="16.7109375" style="1" customWidth="1"/>
    <col min="3582" max="3835" width="9.140625" style="1"/>
    <col min="3836" max="3836" width="47" style="1" customWidth="1"/>
    <col min="3837" max="3837" width="16.7109375" style="1" customWidth="1"/>
    <col min="3838" max="4091" width="9.140625" style="1"/>
    <col min="4092" max="4092" width="47" style="1" customWidth="1"/>
    <col min="4093" max="4093" width="16.7109375" style="1" customWidth="1"/>
    <col min="4094" max="4347" width="9.140625" style="1"/>
    <col min="4348" max="4348" width="47" style="1" customWidth="1"/>
    <col min="4349" max="4349" width="16.7109375" style="1" customWidth="1"/>
    <col min="4350" max="4603" width="9.140625" style="1"/>
    <col min="4604" max="4604" width="47" style="1" customWidth="1"/>
    <col min="4605" max="4605" width="16.7109375" style="1" customWidth="1"/>
    <col min="4606" max="4859" width="9.140625" style="1"/>
    <col min="4860" max="4860" width="47" style="1" customWidth="1"/>
    <col min="4861" max="4861" width="16.7109375" style="1" customWidth="1"/>
    <col min="4862" max="5115" width="9.140625" style="1"/>
    <col min="5116" max="5116" width="47" style="1" customWidth="1"/>
    <col min="5117" max="5117" width="16.7109375" style="1" customWidth="1"/>
    <col min="5118" max="5371" width="9.140625" style="1"/>
    <col min="5372" max="5372" width="47" style="1" customWidth="1"/>
    <col min="5373" max="5373" width="16.7109375" style="1" customWidth="1"/>
    <col min="5374" max="5627" width="9.140625" style="1"/>
    <col min="5628" max="5628" width="47" style="1" customWidth="1"/>
    <col min="5629" max="5629" width="16.7109375" style="1" customWidth="1"/>
    <col min="5630" max="5883" width="9.140625" style="1"/>
    <col min="5884" max="5884" width="47" style="1" customWidth="1"/>
    <col min="5885" max="5885" width="16.7109375" style="1" customWidth="1"/>
    <col min="5886" max="6139" width="9.140625" style="1"/>
    <col min="6140" max="6140" width="47" style="1" customWidth="1"/>
    <col min="6141" max="6141" width="16.7109375" style="1" customWidth="1"/>
    <col min="6142" max="6395" width="9.140625" style="1"/>
    <col min="6396" max="6396" width="47" style="1" customWidth="1"/>
    <col min="6397" max="6397" width="16.7109375" style="1" customWidth="1"/>
    <col min="6398" max="6651" width="9.140625" style="1"/>
    <col min="6652" max="6652" width="47" style="1" customWidth="1"/>
    <col min="6653" max="6653" width="16.7109375" style="1" customWidth="1"/>
    <col min="6654" max="6907" width="9.140625" style="1"/>
    <col min="6908" max="6908" width="47" style="1" customWidth="1"/>
    <col min="6909" max="6909" width="16.7109375" style="1" customWidth="1"/>
    <col min="6910" max="7163" width="9.140625" style="1"/>
    <col min="7164" max="7164" width="47" style="1" customWidth="1"/>
    <col min="7165" max="7165" width="16.7109375" style="1" customWidth="1"/>
    <col min="7166" max="7419" width="9.140625" style="1"/>
    <col min="7420" max="7420" width="47" style="1" customWidth="1"/>
    <col min="7421" max="7421" width="16.7109375" style="1" customWidth="1"/>
    <col min="7422" max="7675" width="9.140625" style="1"/>
    <col min="7676" max="7676" width="47" style="1" customWidth="1"/>
    <col min="7677" max="7677" width="16.7109375" style="1" customWidth="1"/>
    <col min="7678" max="7931" width="9.140625" style="1"/>
    <col min="7932" max="7932" width="47" style="1" customWidth="1"/>
    <col min="7933" max="7933" width="16.7109375" style="1" customWidth="1"/>
    <col min="7934" max="8187" width="9.140625" style="1"/>
    <col min="8188" max="8188" width="47" style="1" customWidth="1"/>
    <col min="8189" max="8189" width="16.7109375" style="1" customWidth="1"/>
    <col min="8190" max="8443" width="9.140625" style="1"/>
    <col min="8444" max="8444" width="47" style="1" customWidth="1"/>
    <col min="8445" max="8445" width="16.7109375" style="1" customWidth="1"/>
    <col min="8446" max="8699" width="9.140625" style="1"/>
    <col min="8700" max="8700" width="47" style="1" customWidth="1"/>
    <col min="8701" max="8701" width="16.7109375" style="1" customWidth="1"/>
    <col min="8702" max="8955" width="9.140625" style="1"/>
    <col min="8956" max="8956" width="47" style="1" customWidth="1"/>
    <col min="8957" max="8957" width="16.7109375" style="1" customWidth="1"/>
    <col min="8958" max="9211" width="9.140625" style="1"/>
    <col min="9212" max="9212" width="47" style="1" customWidth="1"/>
    <col min="9213" max="9213" width="16.7109375" style="1" customWidth="1"/>
    <col min="9214" max="9467" width="9.140625" style="1"/>
    <col min="9468" max="9468" width="47" style="1" customWidth="1"/>
    <col min="9469" max="9469" width="16.7109375" style="1" customWidth="1"/>
    <col min="9470" max="9723" width="9.140625" style="1"/>
    <col min="9724" max="9724" width="47" style="1" customWidth="1"/>
    <col min="9725" max="9725" width="16.7109375" style="1" customWidth="1"/>
    <col min="9726" max="9979" width="9.140625" style="1"/>
    <col min="9980" max="9980" width="47" style="1" customWidth="1"/>
    <col min="9981" max="9981" width="16.7109375" style="1" customWidth="1"/>
    <col min="9982" max="10235" width="9.140625" style="1"/>
    <col min="10236" max="10236" width="47" style="1" customWidth="1"/>
    <col min="10237" max="10237" width="16.7109375" style="1" customWidth="1"/>
    <col min="10238" max="10491" width="9.140625" style="1"/>
    <col min="10492" max="10492" width="47" style="1" customWidth="1"/>
    <col min="10493" max="10493" width="16.7109375" style="1" customWidth="1"/>
    <col min="10494" max="10747" width="9.140625" style="1"/>
    <col min="10748" max="10748" width="47" style="1" customWidth="1"/>
    <col min="10749" max="10749" width="16.7109375" style="1" customWidth="1"/>
    <col min="10750" max="11003" width="9.140625" style="1"/>
    <col min="11004" max="11004" width="47" style="1" customWidth="1"/>
    <col min="11005" max="11005" width="16.7109375" style="1" customWidth="1"/>
    <col min="11006" max="11259" width="9.140625" style="1"/>
    <col min="11260" max="11260" width="47" style="1" customWidth="1"/>
    <col min="11261" max="11261" width="16.7109375" style="1" customWidth="1"/>
    <col min="11262" max="11515" width="9.140625" style="1"/>
    <col min="11516" max="11516" width="47" style="1" customWidth="1"/>
    <col min="11517" max="11517" width="16.7109375" style="1" customWidth="1"/>
    <col min="11518" max="11771" width="9.140625" style="1"/>
    <col min="11772" max="11772" width="47" style="1" customWidth="1"/>
    <col min="11773" max="11773" width="16.7109375" style="1" customWidth="1"/>
    <col min="11774" max="12027" width="9.140625" style="1"/>
    <col min="12028" max="12028" width="47" style="1" customWidth="1"/>
    <col min="12029" max="12029" width="16.7109375" style="1" customWidth="1"/>
    <col min="12030" max="12283" width="9.140625" style="1"/>
    <col min="12284" max="12284" width="47" style="1" customWidth="1"/>
    <col min="12285" max="12285" width="16.7109375" style="1" customWidth="1"/>
    <col min="12286" max="12539" width="9.140625" style="1"/>
    <col min="12540" max="12540" width="47" style="1" customWidth="1"/>
    <col min="12541" max="12541" width="16.7109375" style="1" customWidth="1"/>
    <col min="12542" max="12795" width="9.140625" style="1"/>
    <col min="12796" max="12796" width="47" style="1" customWidth="1"/>
    <col min="12797" max="12797" width="16.7109375" style="1" customWidth="1"/>
    <col min="12798" max="13051" width="9.140625" style="1"/>
    <col min="13052" max="13052" width="47" style="1" customWidth="1"/>
    <col min="13053" max="13053" width="16.7109375" style="1" customWidth="1"/>
    <col min="13054" max="13307" width="9.140625" style="1"/>
    <col min="13308" max="13308" width="47" style="1" customWidth="1"/>
    <col min="13309" max="13309" width="16.7109375" style="1" customWidth="1"/>
    <col min="13310" max="13563" width="9.140625" style="1"/>
    <col min="13564" max="13564" width="47" style="1" customWidth="1"/>
    <col min="13565" max="13565" width="16.7109375" style="1" customWidth="1"/>
    <col min="13566" max="13819" width="9.140625" style="1"/>
    <col min="13820" max="13820" width="47" style="1" customWidth="1"/>
    <col min="13821" max="13821" width="16.7109375" style="1" customWidth="1"/>
    <col min="13822" max="14075" width="9.140625" style="1"/>
    <col min="14076" max="14076" width="47" style="1" customWidth="1"/>
    <col min="14077" max="14077" width="16.7109375" style="1" customWidth="1"/>
    <col min="14078" max="14331" width="9.140625" style="1"/>
    <col min="14332" max="14332" width="47" style="1" customWidth="1"/>
    <col min="14333" max="14333" width="16.7109375" style="1" customWidth="1"/>
    <col min="14334" max="14587" width="9.140625" style="1"/>
    <col min="14588" max="14588" width="47" style="1" customWidth="1"/>
    <col min="14589" max="14589" width="16.7109375" style="1" customWidth="1"/>
    <col min="14590" max="14843" width="9.140625" style="1"/>
    <col min="14844" max="14844" width="47" style="1" customWidth="1"/>
    <col min="14845" max="14845" width="16.7109375" style="1" customWidth="1"/>
    <col min="14846" max="15099" width="9.140625" style="1"/>
    <col min="15100" max="15100" width="47" style="1" customWidth="1"/>
    <col min="15101" max="15101" width="16.7109375" style="1" customWidth="1"/>
    <col min="15102" max="15355" width="9.140625" style="1"/>
    <col min="15356" max="15356" width="47" style="1" customWidth="1"/>
    <col min="15357" max="15357" width="16.7109375" style="1" customWidth="1"/>
    <col min="15358" max="15611" width="9.140625" style="1"/>
    <col min="15612" max="15612" width="47" style="1" customWidth="1"/>
    <col min="15613" max="15613" width="16.7109375" style="1" customWidth="1"/>
    <col min="15614" max="15867" width="9.140625" style="1"/>
    <col min="15868" max="15868" width="47" style="1" customWidth="1"/>
    <col min="15869" max="15869" width="16.7109375" style="1" customWidth="1"/>
    <col min="15870" max="16123" width="9.140625" style="1"/>
    <col min="16124" max="16124" width="47" style="1" customWidth="1"/>
    <col min="16125" max="16125" width="16.7109375" style="1" customWidth="1"/>
    <col min="16126" max="16384" width="9.140625" style="1"/>
  </cols>
  <sheetData>
    <row r="1" spans="1:8" x14ac:dyDescent="0.25">
      <c r="F1" s="50" t="s">
        <v>137</v>
      </c>
    </row>
    <row r="2" spans="1:8" x14ac:dyDescent="0.25">
      <c r="F2" s="50" t="s">
        <v>138</v>
      </c>
    </row>
    <row r="3" spans="1:8" x14ac:dyDescent="0.25">
      <c r="F3" s="50" t="s">
        <v>139</v>
      </c>
    </row>
    <row r="4" spans="1:8" x14ac:dyDescent="0.25">
      <c r="F4" s="50" t="s">
        <v>140</v>
      </c>
    </row>
    <row r="6" spans="1:8" ht="20.25" customHeight="1" x14ac:dyDescent="0.25">
      <c r="A6" s="53" t="s">
        <v>146</v>
      </c>
      <c r="B6" s="53"/>
      <c r="C6" s="53"/>
      <c r="D6" s="53"/>
      <c r="E6" s="53"/>
      <c r="F6" s="53"/>
      <c r="G6" s="53"/>
      <c r="H6" s="53"/>
    </row>
    <row r="7" spans="1:8" ht="20.25" customHeight="1" x14ac:dyDescent="0.25">
      <c r="A7" s="49"/>
      <c r="B7" s="49"/>
      <c r="C7" s="49"/>
      <c r="D7" s="49"/>
      <c r="E7" s="49"/>
      <c r="F7" s="49"/>
      <c r="G7" s="49"/>
      <c r="H7" s="52" t="s">
        <v>145</v>
      </c>
    </row>
    <row r="8" spans="1:8" ht="46.5" customHeight="1" x14ac:dyDescent="0.25">
      <c r="A8" s="4" t="s">
        <v>14</v>
      </c>
      <c r="B8" s="4" t="s">
        <v>61</v>
      </c>
      <c r="C8" s="4" t="s">
        <v>144</v>
      </c>
      <c r="D8" s="7" t="s">
        <v>113</v>
      </c>
      <c r="E8" s="38" t="s">
        <v>114</v>
      </c>
      <c r="F8" s="38" t="s">
        <v>115</v>
      </c>
      <c r="G8" s="38" t="s">
        <v>116</v>
      </c>
      <c r="H8" s="37" t="s">
        <v>117</v>
      </c>
    </row>
    <row r="9" spans="1:8" ht="12" customHeight="1" x14ac:dyDescent="0.25">
      <c r="A9" s="4">
        <v>1</v>
      </c>
      <c r="B9" s="4">
        <v>2</v>
      </c>
      <c r="C9" s="4">
        <v>3</v>
      </c>
      <c r="D9" s="7">
        <v>5</v>
      </c>
      <c r="E9" s="38">
        <v>6</v>
      </c>
      <c r="F9" s="38">
        <v>7</v>
      </c>
      <c r="G9" s="38">
        <v>8</v>
      </c>
      <c r="H9" s="39">
        <v>9</v>
      </c>
    </row>
    <row r="10" spans="1:8" x14ac:dyDescent="0.25">
      <c r="A10" s="31" t="s">
        <v>12</v>
      </c>
      <c r="B10" s="24"/>
      <c r="C10" s="25"/>
      <c r="D10" s="12">
        <f t="shared" ref="D10:G10" si="0">SUM(D13+D12+D11)</f>
        <v>6372000</v>
      </c>
      <c r="E10" s="12">
        <f t="shared" si="0"/>
        <v>8710500</v>
      </c>
      <c r="F10" s="12">
        <f t="shared" si="0"/>
        <v>7629500</v>
      </c>
      <c r="G10" s="12">
        <f t="shared" si="0"/>
        <v>10995000</v>
      </c>
      <c r="H10" s="43">
        <f>SUM(D10:G10)</f>
        <v>33707000</v>
      </c>
    </row>
    <row r="11" spans="1:8" ht="13.5" customHeight="1" x14ac:dyDescent="0.25">
      <c r="A11" s="11" t="s">
        <v>0</v>
      </c>
      <c r="B11" s="11" t="s">
        <v>66</v>
      </c>
      <c r="C11" s="25" t="s">
        <v>84</v>
      </c>
      <c r="D11" s="12">
        <v>6003000</v>
      </c>
      <c r="E11" s="12">
        <v>8531000</v>
      </c>
      <c r="F11" s="12">
        <v>7467000</v>
      </c>
      <c r="G11" s="12">
        <v>9414000</v>
      </c>
      <c r="H11" s="44">
        <f t="shared" ref="H11:H88" si="1">SUM(D11:G11)</f>
        <v>31415000</v>
      </c>
    </row>
    <row r="12" spans="1:8" x14ac:dyDescent="0.25">
      <c r="A12" s="11" t="s">
        <v>17</v>
      </c>
      <c r="B12" s="11" t="s">
        <v>66</v>
      </c>
      <c r="C12" s="25" t="s">
        <v>84</v>
      </c>
      <c r="D12" s="12">
        <v>4000</v>
      </c>
      <c r="E12" s="12">
        <v>3500</v>
      </c>
      <c r="F12" s="12">
        <v>3500</v>
      </c>
      <c r="G12" s="12">
        <v>1000</v>
      </c>
      <c r="H12" s="44">
        <f t="shared" si="1"/>
        <v>12000</v>
      </c>
    </row>
    <row r="13" spans="1:8" ht="15" customHeight="1" x14ac:dyDescent="0.25">
      <c r="A13" s="11" t="s">
        <v>130</v>
      </c>
      <c r="B13" s="11"/>
      <c r="C13" s="25"/>
      <c r="D13" s="12">
        <f t="shared" ref="D13:G13" si="2">SUM(D14+D17+D20+D23+D24)</f>
        <v>365000</v>
      </c>
      <c r="E13" s="12">
        <f t="shared" si="2"/>
        <v>176000</v>
      </c>
      <c r="F13" s="12">
        <f t="shared" si="2"/>
        <v>159000</v>
      </c>
      <c r="G13" s="12">
        <f t="shared" si="2"/>
        <v>1580000</v>
      </c>
      <c r="H13" s="44">
        <f t="shared" si="1"/>
        <v>2280000</v>
      </c>
    </row>
    <row r="14" spans="1:8" ht="15" customHeight="1" x14ac:dyDescent="0.25">
      <c r="A14" s="11" t="s">
        <v>1</v>
      </c>
      <c r="B14" s="11" t="s">
        <v>67</v>
      </c>
      <c r="C14" s="25" t="s">
        <v>84</v>
      </c>
      <c r="D14" s="12">
        <f>SUM(D15:D16)</f>
        <v>25000</v>
      </c>
      <c r="E14" s="12">
        <f t="shared" ref="E14:G14" si="3">SUM(E15:E16)</f>
        <v>15000</v>
      </c>
      <c r="F14" s="12">
        <f t="shared" si="3"/>
        <v>15000</v>
      </c>
      <c r="G14" s="12">
        <f t="shared" si="3"/>
        <v>1145000</v>
      </c>
      <c r="H14" s="44">
        <f t="shared" si="1"/>
        <v>1200000</v>
      </c>
    </row>
    <row r="15" spans="1:8" ht="15" hidden="1" customHeight="1" x14ac:dyDescent="0.25">
      <c r="A15" s="25" t="s">
        <v>108</v>
      </c>
      <c r="B15" s="11"/>
      <c r="C15" s="25"/>
      <c r="D15" s="12">
        <v>25000</v>
      </c>
      <c r="E15" s="12">
        <v>15000</v>
      </c>
      <c r="F15" s="12">
        <v>15000</v>
      </c>
      <c r="G15" s="12">
        <v>1050000</v>
      </c>
      <c r="H15" s="44">
        <f t="shared" si="1"/>
        <v>1105000</v>
      </c>
    </row>
    <row r="16" spans="1:8" ht="15" hidden="1" customHeight="1" x14ac:dyDescent="0.25">
      <c r="A16" s="25" t="s">
        <v>109</v>
      </c>
      <c r="B16" s="11"/>
      <c r="C16" s="25"/>
      <c r="D16" s="12"/>
      <c r="E16" s="12"/>
      <c r="F16" s="12"/>
      <c r="G16" s="12">
        <v>95000</v>
      </c>
      <c r="H16" s="44">
        <f t="shared" si="1"/>
        <v>95000</v>
      </c>
    </row>
    <row r="17" spans="1:8" x14ac:dyDescent="0.25">
      <c r="A17" s="11" t="s">
        <v>2</v>
      </c>
      <c r="B17" s="11" t="s">
        <v>78</v>
      </c>
      <c r="C17" s="25" t="s">
        <v>84</v>
      </c>
      <c r="D17" s="12">
        <f>SUM(D18:D19)</f>
        <v>80000</v>
      </c>
      <c r="E17" s="12">
        <f t="shared" ref="E17:G17" si="4">SUM(E18:E19)</f>
        <v>18500</v>
      </c>
      <c r="F17" s="12">
        <f t="shared" si="4"/>
        <v>18500</v>
      </c>
      <c r="G17" s="12">
        <f t="shared" si="4"/>
        <v>433000</v>
      </c>
      <c r="H17" s="44">
        <f t="shared" si="1"/>
        <v>550000</v>
      </c>
    </row>
    <row r="18" spans="1:8" hidden="1" x14ac:dyDescent="0.25">
      <c r="A18" s="25" t="s">
        <v>108</v>
      </c>
      <c r="B18" s="11"/>
      <c r="C18" s="25"/>
      <c r="D18" s="12">
        <v>72000</v>
      </c>
      <c r="E18" s="12">
        <v>12500</v>
      </c>
      <c r="F18" s="12">
        <v>12500</v>
      </c>
      <c r="G18" s="12">
        <v>333000</v>
      </c>
      <c r="H18" s="44">
        <f t="shared" si="1"/>
        <v>430000</v>
      </c>
    </row>
    <row r="19" spans="1:8" hidden="1" x14ac:dyDescent="0.25">
      <c r="A19" s="25" t="s">
        <v>109</v>
      </c>
      <c r="B19" s="11"/>
      <c r="C19" s="25"/>
      <c r="D19" s="12">
        <v>8000</v>
      </c>
      <c r="E19" s="12">
        <v>6000</v>
      </c>
      <c r="F19" s="12">
        <v>6000</v>
      </c>
      <c r="G19" s="12">
        <v>100000</v>
      </c>
      <c r="H19" s="44">
        <f t="shared" si="1"/>
        <v>120000</v>
      </c>
    </row>
    <row r="20" spans="1:8" x14ac:dyDescent="0.25">
      <c r="A20" s="11" t="s">
        <v>3</v>
      </c>
      <c r="B20" s="11" t="s">
        <v>68</v>
      </c>
      <c r="C20" s="25" t="s">
        <v>84</v>
      </c>
      <c r="D20" s="12">
        <f>SUM(D21:D22)</f>
        <v>257000</v>
      </c>
      <c r="E20" s="12">
        <f t="shared" ref="E20:G20" si="5">SUM(E21:E22)</f>
        <v>122500</v>
      </c>
      <c r="F20" s="12">
        <f t="shared" si="5"/>
        <v>120500</v>
      </c>
      <c r="G20" s="12">
        <f t="shared" si="5"/>
        <v>0</v>
      </c>
      <c r="H20" s="44">
        <f t="shared" si="1"/>
        <v>500000</v>
      </c>
    </row>
    <row r="21" spans="1:8" hidden="1" x14ac:dyDescent="0.25">
      <c r="A21" s="25" t="s">
        <v>108</v>
      </c>
      <c r="B21" s="11"/>
      <c r="C21" s="25"/>
      <c r="D21" s="12">
        <v>14000</v>
      </c>
      <c r="E21" s="12">
        <v>500</v>
      </c>
      <c r="F21" s="12">
        <v>500</v>
      </c>
      <c r="G21" s="12">
        <v>0</v>
      </c>
      <c r="H21" s="44">
        <f t="shared" si="1"/>
        <v>15000</v>
      </c>
    </row>
    <row r="22" spans="1:8" hidden="1" x14ac:dyDescent="0.25">
      <c r="A22" s="25" t="s">
        <v>109</v>
      </c>
      <c r="B22" s="11"/>
      <c r="C22" s="25"/>
      <c r="D22" s="12">
        <v>243000</v>
      </c>
      <c r="E22" s="12">
        <v>122000</v>
      </c>
      <c r="F22" s="12">
        <v>120000</v>
      </c>
      <c r="G22" s="12"/>
      <c r="H22" s="44">
        <f t="shared" si="1"/>
        <v>485000</v>
      </c>
    </row>
    <row r="23" spans="1:8" x14ac:dyDescent="0.25">
      <c r="A23" s="11" t="s">
        <v>13</v>
      </c>
      <c r="B23" s="11" t="s">
        <v>69</v>
      </c>
      <c r="C23" s="25" t="s">
        <v>84</v>
      </c>
      <c r="D23" s="12">
        <v>3000</v>
      </c>
      <c r="E23" s="12">
        <v>10000</v>
      </c>
      <c r="F23" s="12">
        <v>5000</v>
      </c>
      <c r="G23" s="12">
        <v>2000</v>
      </c>
      <c r="H23" s="44">
        <f t="shared" si="1"/>
        <v>20000</v>
      </c>
    </row>
    <row r="24" spans="1:8" x14ac:dyDescent="0.25">
      <c r="A24" s="11" t="s">
        <v>22</v>
      </c>
      <c r="B24" s="11" t="s">
        <v>71</v>
      </c>
      <c r="C24" s="25" t="s">
        <v>84</v>
      </c>
      <c r="D24" s="12"/>
      <c r="E24" s="12">
        <v>10000</v>
      </c>
      <c r="F24" s="12"/>
      <c r="G24" s="12"/>
      <c r="H24" s="44">
        <f t="shared" si="1"/>
        <v>10000</v>
      </c>
    </row>
    <row r="25" spans="1:8" x14ac:dyDescent="0.25">
      <c r="A25" s="48" t="s">
        <v>6</v>
      </c>
      <c r="B25" s="11"/>
      <c r="C25" s="25"/>
      <c r="D25" s="12">
        <f t="shared" ref="D25:G25" si="6">SUM(D26+D27+D28+D29+D30+D31+D32+D36+D37+D38)</f>
        <v>593700</v>
      </c>
      <c r="E25" s="12">
        <f t="shared" si="6"/>
        <v>618600</v>
      </c>
      <c r="F25" s="12">
        <f t="shared" si="6"/>
        <v>407400</v>
      </c>
      <c r="G25" s="12">
        <f t="shared" si="6"/>
        <v>284570</v>
      </c>
      <c r="H25" s="44">
        <f t="shared" si="1"/>
        <v>1904270</v>
      </c>
    </row>
    <row r="26" spans="1:8" x14ac:dyDescent="0.25">
      <c r="A26" s="11" t="s">
        <v>9</v>
      </c>
      <c r="B26" s="11" t="s">
        <v>73</v>
      </c>
      <c r="C26" s="25" t="s">
        <v>84</v>
      </c>
      <c r="D26" s="25">
        <v>17000</v>
      </c>
      <c r="E26" s="12">
        <v>17000</v>
      </c>
      <c r="F26" s="12">
        <v>16000</v>
      </c>
      <c r="G26" s="12">
        <v>0</v>
      </c>
      <c r="H26" s="44">
        <f t="shared" si="1"/>
        <v>50000</v>
      </c>
    </row>
    <row r="27" spans="1:8" x14ac:dyDescent="0.25">
      <c r="A27" s="11" t="s">
        <v>23</v>
      </c>
      <c r="B27" s="11" t="s">
        <v>70</v>
      </c>
      <c r="C27" s="25" t="s">
        <v>84</v>
      </c>
      <c r="D27" s="25">
        <v>21000</v>
      </c>
      <c r="E27" s="12">
        <v>20000</v>
      </c>
      <c r="F27" s="12">
        <v>10000</v>
      </c>
      <c r="G27" s="12">
        <v>0</v>
      </c>
      <c r="H27" s="44">
        <f t="shared" si="1"/>
        <v>51000</v>
      </c>
    </row>
    <row r="28" spans="1:8" x14ac:dyDescent="0.25">
      <c r="A28" s="11" t="s">
        <v>15</v>
      </c>
      <c r="B28" s="11" t="s">
        <v>76</v>
      </c>
      <c r="C28" s="25" t="s">
        <v>84</v>
      </c>
      <c r="D28" s="25">
        <v>8000</v>
      </c>
      <c r="E28" s="12">
        <v>4000</v>
      </c>
      <c r="F28" s="12">
        <v>4000</v>
      </c>
      <c r="G28" s="12">
        <v>4000</v>
      </c>
      <c r="H28" s="44">
        <f t="shared" si="1"/>
        <v>20000</v>
      </c>
    </row>
    <row r="29" spans="1:8" x14ac:dyDescent="0.25">
      <c r="A29" s="11" t="s">
        <v>4</v>
      </c>
      <c r="B29" s="11" t="s">
        <v>79</v>
      </c>
      <c r="C29" s="25" t="s">
        <v>84</v>
      </c>
      <c r="D29" s="28">
        <v>4700</v>
      </c>
      <c r="E29" s="41">
        <v>35300</v>
      </c>
      <c r="F29" s="41"/>
      <c r="G29" s="41"/>
      <c r="H29" s="44">
        <f t="shared" si="1"/>
        <v>40000</v>
      </c>
    </row>
    <row r="30" spans="1:8" x14ac:dyDescent="0.25">
      <c r="A30" s="26" t="s">
        <v>5</v>
      </c>
      <c r="B30" s="26" t="s">
        <v>77</v>
      </c>
      <c r="C30" s="25" t="s">
        <v>80</v>
      </c>
      <c r="D30" s="25">
        <v>21000</v>
      </c>
      <c r="E30" s="12">
        <v>9000</v>
      </c>
      <c r="F30" s="12">
        <v>12000</v>
      </c>
      <c r="G30" s="12"/>
      <c r="H30" s="44">
        <f t="shared" si="1"/>
        <v>42000</v>
      </c>
    </row>
    <row r="31" spans="1:8" x14ac:dyDescent="0.25">
      <c r="A31" s="11" t="s">
        <v>7</v>
      </c>
      <c r="B31" s="11" t="s">
        <v>72</v>
      </c>
      <c r="C31" s="25" t="s">
        <v>81</v>
      </c>
      <c r="D31" s="25">
        <v>400500</v>
      </c>
      <c r="E31" s="12">
        <v>496800</v>
      </c>
      <c r="F31" s="12">
        <v>362900</v>
      </c>
      <c r="G31" s="12">
        <v>279070</v>
      </c>
      <c r="H31" s="44">
        <f t="shared" si="1"/>
        <v>1539270</v>
      </c>
    </row>
    <row r="32" spans="1:8" ht="45" customHeight="1" x14ac:dyDescent="0.25">
      <c r="A32" s="11" t="s">
        <v>135</v>
      </c>
      <c r="B32" s="27" t="s">
        <v>129</v>
      </c>
      <c r="C32" s="28" t="s">
        <v>82</v>
      </c>
      <c r="D32" s="28">
        <f>SUM(D33:D35)</f>
        <v>114000</v>
      </c>
      <c r="E32" s="51">
        <f t="shared" ref="E32:G32" si="7">SUM(E33:E35)</f>
        <v>0</v>
      </c>
      <c r="F32" s="51">
        <f t="shared" si="7"/>
        <v>0</v>
      </c>
      <c r="G32" s="51">
        <f t="shared" si="7"/>
        <v>0</v>
      </c>
      <c r="H32" s="44">
        <f t="shared" si="1"/>
        <v>114000</v>
      </c>
    </row>
    <row r="33" spans="1:8" x14ac:dyDescent="0.25">
      <c r="A33" s="25" t="s">
        <v>121</v>
      </c>
      <c r="B33" s="11" t="s">
        <v>118</v>
      </c>
      <c r="C33" s="28"/>
      <c r="D33" s="25">
        <v>78000</v>
      </c>
      <c r="E33" s="12"/>
      <c r="F33" s="12"/>
      <c r="G33" s="12"/>
      <c r="H33" s="44">
        <f t="shared" si="1"/>
        <v>78000</v>
      </c>
    </row>
    <row r="34" spans="1:8" x14ac:dyDescent="0.25">
      <c r="A34" s="25" t="s">
        <v>122</v>
      </c>
      <c r="B34" s="11" t="s">
        <v>119</v>
      </c>
      <c r="C34" s="28"/>
      <c r="D34" s="25">
        <v>30000</v>
      </c>
      <c r="E34" s="12"/>
      <c r="F34" s="12"/>
      <c r="G34" s="12"/>
      <c r="H34" s="44">
        <f t="shared" si="1"/>
        <v>30000</v>
      </c>
    </row>
    <row r="35" spans="1:8" x14ac:dyDescent="0.25">
      <c r="A35" s="25" t="s">
        <v>123</v>
      </c>
      <c r="B35" s="11" t="s">
        <v>120</v>
      </c>
      <c r="C35" s="28"/>
      <c r="D35" s="25">
        <v>6000</v>
      </c>
      <c r="E35" s="12"/>
      <c r="F35" s="12"/>
      <c r="G35" s="12"/>
      <c r="H35" s="44">
        <f t="shared" si="1"/>
        <v>6000</v>
      </c>
    </row>
    <row r="36" spans="1:8" x14ac:dyDescent="0.25">
      <c r="A36" s="11" t="s">
        <v>8</v>
      </c>
      <c r="B36" s="11" t="s">
        <v>74</v>
      </c>
      <c r="C36" s="25" t="s">
        <v>84</v>
      </c>
      <c r="D36" s="25">
        <v>1500</v>
      </c>
      <c r="E36" s="12">
        <v>2500</v>
      </c>
      <c r="F36" s="12">
        <v>2500</v>
      </c>
      <c r="G36" s="12">
        <v>1500</v>
      </c>
      <c r="H36" s="44">
        <f t="shared" si="1"/>
        <v>8000</v>
      </c>
    </row>
    <row r="37" spans="1:8" ht="31.5" hidden="1" x14ac:dyDescent="0.25">
      <c r="A37" s="11" t="s">
        <v>16</v>
      </c>
      <c r="B37" s="11" t="s">
        <v>72</v>
      </c>
      <c r="C37" s="25" t="s">
        <v>83</v>
      </c>
      <c r="D37" s="25"/>
      <c r="E37" s="12"/>
      <c r="F37" s="12"/>
      <c r="G37" s="12"/>
      <c r="H37" s="44">
        <f t="shared" si="1"/>
        <v>0</v>
      </c>
    </row>
    <row r="38" spans="1:8" x14ac:dyDescent="0.25">
      <c r="A38" s="11" t="s">
        <v>141</v>
      </c>
      <c r="B38" s="11" t="s">
        <v>75</v>
      </c>
      <c r="C38" s="25" t="s">
        <v>84</v>
      </c>
      <c r="D38" s="25">
        <v>6000</v>
      </c>
      <c r="E38" s="12">
        <v>34000</v>
      </c>
      <c r="F38" s="12">
        <v>0</v>
      </c>
      <c r="G38" s="12">
        <v>0</v>
      </c>
      <c r="H38" s="44">
        <f t="shared" si="1"/>
        <v>40000</v>
      </c>
    </row>
    <row r="39" spans="1:8" x14ac:dyDescent="0.25">
      <c r="A39" s="32" t="s">
        <v>10</v>
      </c>
      <c r="B39" s="32"/>
      <c r="C39" s="32"/>
      <c r="D39" s="35">
        <f t="shared" ref="D39:G39" si="8">SUM(D10+D25)</f>
        <v>6965700</v>
      </c>
      <c r="E39" s="35">
        <f t="shared" si="8"/>
        <v>9329100</v>
      </c>
      <c r="F39" s="35">
        <f t="shared" si="8"/>
        <v>8036900</v>
      </c>
      <c r="G39" s="35">
        <f t="shared" si="8"/>
        <v>11279570</v>
      </c>
      <c r="H39" s="45">
        <f t="shared" si="1"/>
        <v>35611270</v>
      </c>
    </row>
    <row r="40" spans="1:8" x14ac:dyDescent="0.25">
      <c r="A40" s="24" t="s">
        <v>24</v>
      </c>
      <c r="B40" s="29"/>
      <c r="C40" s="25"/>
      <c r="D40" s="12"/>
      <c r="E40" s="12"/>
      <c r="F40" s="12"/>
      <c r="G40" s="12"/>
      <c r="H40" s="44"/>
    </row>
    <row r="41" spans="1:8" ht="31.5" x14ac:dyDescent="0.25">
      <c r="A41" s="47" t="s">
        <v>142</v>
      </c>
      <c r="B41" s="15"/>
      <c r="C41" s="13"/>
      <c r="D41" s="12">
        <f t="shared" ref="D41:G41" si="9">SUM(D42+D68+D69+D70)</f>
        <v>5265087</v>
      </c>
      <c r="E41" s="12">
        <f t="shared" si="9"/>
        <v>7409121</v>
      </c>
      <c r="F41" s="12">
        <f t="shared" si="9"/>
        <v>2814711</v>
      </c>
      <c r="G41" s="12">
        <f t="shared" si="9"/>
        <v>4577300</v>
      </c>
      <c r="H41" s="43">
        <f t="shared" si="1"/>
        <v>20066219</v>
      </c>
    </row>
    <row r="42" spans="1:8" ht="31.5" x14ac:dyDescent="0.25">
      <c r="A42" s="27" t="s">
        <v>26</v>
      </c>
      <c r="B42" s="15"/>
      <c r="C42" s="13"/>
      <c r="D42" s="13">
        <f t="shared" ref="D42:G42" si="10">SUM(D43+D44+D45+D46+D47+D48+D49+D50+D53+D54+D55+D56+D57+D58+D59+D60+D61+D62+D63+D64+D65+D66+D67)</f>
        <v>1757187</v>
      </c>
      <c r="E42" s="12">
        <f t="shared" si="10"/>
        <v>1671621</v>
      </c>
      <c r="F42" s="12">
        <f t="shared" si="10"/>
        <v>1537711</v>
      </c>
      <c r="G42" s="12">
        <f t="shared" si="10"/>
        <v>1070300</v>
      </c>
      <c r="H42" s="43">
        <f t="shared" si="1"/>
        <v>6036819</v>
      </c>
    </row>
    <row r="43" spans="1:8" x14ac:dyDescent="0.25">
      <c r="A43" s="14" t="s">
        <v>27</v>
      </c>
      <c r="B43" s="15" t="s">
        <v>62</v>
      </c>
      <c r="C43" s="13" t="s">
        <v>89</v>
      </c>
      <c r="D43" s="13">
        <v>43896</v>
      </c>
      <c r="E43" s="12"/>
      <c r="F43" s="12"/>
      <c r="G43" s="12"/>
      <c r="H43" s="43">
        <f t="shared" si="1"/>
        <v>43896</v>
      </c>
    </row>
    <row r="44" spans="1:8" ht="31.5" x14ac:dyDescent="0.25">
      <c r="A44" s="14" t="s">
        <v>28</v>
      </c>
      <c r="B44" s="15" t="s">
        <v>62</v>
      </c>
      <c r="C44" s="13" t="s">
        <v>90</v>
      </c>
      <c r="D44" s="13">
        <v>2124</v>
      </c>
      <c r="E44" s="12">
        <v>2124</v>
      </c>
      <c r="F44" s="12">
        <v>2124</v>
      </c>
      <c r="G44" s="12">
        <v>2124</v>
      </c>
      <c r="H44" s="43">
        <f t="shared" si="1"/>
        <v>8496</v>
      </c>
    </row>
    <row r="45" spans="1:8" ht="31.5" x14ac:dyDescent="0.25">
      <c r="A45" s="16" t="s">
        <v>29</v>
      </c>
      <c r="B45" s="15" t="s">
        <v>62</v>
      </c>
      <c r="C45" s="13">
        <v>14203</v>
      </c>
      <c r="D45" s="13">
        <v>300</v>
      </c>
      <c r="E45" s="12">
        <v>200</v>
      </c>
      <c r="F45" s="12">
        <v>200</v>
      </c>
      <c r="G45" s="12">
        <v>200</v>
      </c>
      <c r="H45" s="43">
        <f t="shared" si="1"/>
        <v>900</v>
      </c>
    </row>
    <row r="46" spans="1:8" x14ac:dyDescent="0.25">
      <c r="A46" s="17" t="s">
        <v>30</v>
      </c>
      <c r="B46" s="15" t="s">
        <v>62</v>
      </c>
      <c r="C46" s="13">
        <v>14204</v>
      </c>
      <c r="D46" s="13">
        <v>3700</v>
      </c>
      <c r="E46" s="12">
        <v>4500</v>
      </c>
      <c r="F46" s="12">
        <v>4700</v>
      </c>
      <c r="G46" s="12">
        <v>5500</v>
      </c>
      <c r="H46" s="43">
        <f t="shared" si="1"/>
        <v>18400</v>
      </c>
    </row>
    <row r="47" spans="1:8" ht="31.5" x14ac:dyDescent="0.25">
      <c r="A47" s="18" t="s">
        <v>31</v>
      </c>
      <c r="B47" s="15" t="s">
        <v>62</v>
      </c>
      <c r="C47" s="13">
        <v>14202</v>
      </c>
      <c r="D47" s="13">
        <v>2000</v>
      </c>
      <c r="E47" s="12">
        <v>2000</v>
      </c>
      <c r="F47" s="12">
        <v>2000</v>
      </c>
      <c r="G47" s="12">
        <v>2000</v>
      </c>
      <c r="H47" s="43">
        <f t="shared" si="1"/>
        <v>8000</v>
      </c>
    </row>
    <row r="48" spans="1:8" ht="31.5" x14ac:dyDescent="0.25">
      <c r="A48" s="16" t="s">
        <v>32</v>
      </c>
      <c r="B48" s="15" t="s">
        <v>62</v>
      </c>
      <c r="C48" s="13" t="s">
        <v>92</v>
      </c>
      <c r="D48" s="13">
        <v>94600</v>
      </c>
      <c r="E48" s="12">
        <v>68200</v>
      </c>
      <c r="F48" s="12">
        <v>54500</v>
      </c>
      <c r="G48" s="12">
        <v>55700</v>
      </c>
      <c r="H48" s="43">
        <f t="shared" si="1"/>
        <v>273000</v>
      </c>
    </row>
    <row r="49" spans="1:8" x14ac:dyDescent="0.25">
      <c r="A49" s="16" t="s">
        <v>33</v>
      </c>
      <c r="B49" s="15" t="s">
        <v>62</v>
      </c>
      <c r="C49" s="13" t="s">
        <v>93</v>
      </c>
      <c r="D49" s="13">
        <v>187500</v>
      </c>
      <c r="E49" s="12">
        <v>167400</v>
      </c>
      <c r="F49" s="12">
        <v>147300</v>
      </c>
      <c r="G49" s="12">
        <v>167300</v>
      </c>
      <c r="H49" s="43">
        <f t="shared" si="1"/>
        <v>669500</v>
      </c>
    </row>
    <row r="50" spans="1:8" ht="31.5" x14ac:dyDescent="0.25">
      <c r="A50" s="16" t="s">
        <v>131</v>
      </c>
      <c r="B50" s="15" t="s">
        <v>62</v>
      </c>
      <c r="C50" s="13" t="s">
        <v>94</v>
      </c>
      <c r="D50" s="13">
        <f>SUM(D51:D52)</f>
        <v>733000</v>
      </c>
      <c r="E50" s="12">
        <f t="shared" ref="E50:G50" si="11">SUM(E51:E52)</f>
        <v>713900</v>
      </c>
      <c r="F50" s="12">
        <f t="shared" si="11"/>
        <v>602200</v>
      </c>
      <c r="G50" s="12">
        <f t="shared" si="11"/>
        <v>181500</v>
      </c>
      <c r="H50" s="43">
        <f t="shared" si="1"/>
        <v>2230600</v>
      </c>
    </row>
    <row r="51" spans="1:8" x14ac:dyDescent="0.25">
      <c r="A51" s="30" t="s">
        <v>132</v>
      </c>
      <c r="B51" s="15"/>
      <c r="C51" s="13" t="s">
        <v>111</v>
      </c>
      <c r="D51" s="13">
        <v>542200</v>
      </c>
      <c r="E51" s="12">
        <v>542200</v>
      </c>
      <c r="F51" s="12">
        <v>430500</v>
      </c>
      <c r="G51" s="12">
        <v>79700</v>
      </c>
      <c r="H51" s="43">
        <f t="shared" si="1"/>
        <v>1594600</v>
      </c>
    </row>
    <row r="52" spans="1:8" x14ac:dyDescent="0.25">
      <c r="A52" s="30" t="s">
        <v>133</v>
      </c>
      <c r="B52" s="15"/>
      <c r="C52" s="13" t="s">
        <v>110</v>
      </c>
      <c r="D52" s="13">
        <v>190800</v>
      </c>
      <c r="E52" s="12">
        <v>171700</v>
      </c>
      <c r="F52" s="12">
        <v>171700</v>
      </c>
      <c r="G52" s="12">
        <v>101800</v>
      </c>
      <c r="H52" s="43">
        <f t="shared" si="1"/>
        <v>636000</v>
      </c>
    </row>
    <row r="53" spans="1:8" x14ac:dyDescent="0.25">
      <c r="A53" s="16" t="s">
        <v>34</v>
      </c>
      <c r="B53" s="15" t="s">
        <v>62</v>
      </c>
      <c r="C53" s="13" t="s">
        <v>95</v>
      </c>
      <c r="D53" s="13">
        <v>7100</v>
      </c>
      <c r="E53" s="12">
        <v>7100</v>
      </c>
      <c r="F53" s="12">
        <v>7100</v>
      </c>
      <c r="G53" s="12">
        <v>7200</v>
      </c>
      <c r="H53" s="43">
        <f t="shared" si="1"/>
        <v>28500</v>
      </c>
    </row>
    <row r="54" spans="1:8" ht="31.5" x14ac:dyDescent="0.25">
      <c r="A54" s="16" t="s">
        <v>60</v>
      </c>
      <c r="B54" s="15" t="s">
        <v>62</v>
      </c>
      <c r="C54" s="13" t="s">
        <v>97</v>
      </c>
      <c r="D54" s="13">
        <v>11500</v>
      </c>
      <c r="E54" s="12">
        <v>34600</v>
      </c>
      <c r="F54" s="12">
        <v>46100</v>
      </c>
      <c r="G54" s="12">
        <v>23100</v>
      </c>
      <c r="H54" s="43">
        <f t="shared" si="1"/>
        <v>115300</v>
      </c>
    </row>
    <row r="55" spans="1:8" ht="31.5" x14ac:dyDescent="0.25">
      <c r="A55" s="16" t="s">
        <v>35</v>
      </c>
      <c r="B55" s="15" t="s">
        <v>62</v>
      </c>
      <c r="C55" s="13" t="s">
        <v>96</v>
      </c>
      <c r="D55" s="13">
        <v>2700</v>
      </c>
      <c r="E55" s="12">
        <v>2700</v>
      </c>
      <c r="F55" s="12">
        <v>2700</v>
      </c>
      <c r="G55" s="12">
        <v>3000</v>
      </c>
      <c r="H55" s="43">
        <f t="shared" si="1"/>
        <v>11100</v>
      </c>
    </row>
    <row r="56" spans="1:8" ht="63" x14ac:dyDescent="0.25">
      <c r="A56" s="16" t="s">
        <v>36</v>
      </c>
      <c r="B56" s="15" t="s">
        <v>62</v>
      </c>
      <c r="C56" s="13" t="s">
        <v>98</v>
      </c>
      <c r="D56" s="13">
        <v>78200</v>
      </c>
      <c r="E56" s="12">
        <v>78200</v>
      </c>
      <c r="F56" s="12">
        <v>78100</v>
      </c>
      <c r="G56" s="12">
        <v>78150</v>
      </c>
      <c r="H56" s="43">
        <f t="shared" si="1"/>
        <v>312650</v>
      </c>
    </row>
    <row r="57" spans="1:8" ht="31.5" x14ac:dyDescent="0.25">
      <c r="A57" s="16" t="s">
        <v>37</v>
      </c>
      <c r="B57" s="15" t="s">
        <v>62</v>
      </c>
      <c r="C57" s="13" t="s">
        <v>112</v>
      </c>
      <c r="D57" s="13">
        <v>800</v>
      </c>
      <c r="E57" s="12">
        <v>800</v>
      </c>
      <c r="F57" s="12">
        <v>800</v>
      </c>
      <c r="G57" s="12">
        <v>800</v>
      </c>
      <c r="H57" s="43">
        <f t="shared" si="1"/>
        <v>3200</v>
      </c>
    </row>
    <row r="58" spans="1:8" ht="31.5" x14ac:dyDescent="0.25">
      <c r="A58" s="16" t="s">
        <v>38</v>
      </c>
      <c r="B58" s="15" t="s">
        <v>62</v>
      </c>
      <c r="C58" s="13" t="s">
        <v>99</v>
      </c>
      <c r="D58" s="13">
        <v>750</v>
      </c>
      <c r="E58" s="12">
        <v>760</v>
      </c>
      <c r="F58" s="12">
        <v>750</v>
      </c>
      <c r="G58" s="12">
        <v>750</v>
      </c>
      <c r="H58" s="43">
        <f t="shared" si="1"/>
        <v>3010</v>
      </c>
    </row>
    <row r="59" spans="1:8" ht="31.5" x14ac:dyDescent="0.25">
      <c r="A59" s="16" t="s">
        <v>39</v>
      </c>
      <c r="B59" s="15" t="s">
        <v>62</v>
      </c>
      <c r="C59" s="13" t="s">
        <v>100</v>
      </c>
      <c r="D59" s="13">
        <v>6200</v>
      </c>
      <c r="E59" s="12">
        <v>6300</v>
      </c>
      <c r="F59" s="12">
        <v>6300</v>
      </c>
      <c r="G59" s="12">
        <v>6300</v>
      </c>
      <c r="H59" s="43">
        <f t="shared" si="1"/>
        <v>25100</v>
      </c>
    </row>
    <row r="60" spans="1:8" ht="31.5" x14ac:dyDescent="0.25">
      <c r="A60" s="16" t="s">
        <v>40</v>
      </c>
      <c r="B60" s="15" t="s">
        <v>62</v>
      </c>
      <c r="C60" s="13" t="s">
        <v>101</v>
      </c>
      <c r="D60" s="13">
        <v>100</v>
      </c>
      <c r="E60" s="12">
        <v>120</v>
      </c>
      <c r="F60" s="12">
        <v>120</v>
      </c>
      <c r="G60" s="12">
        <v>110</v>
      </c>
      <c r="H60" s="43">
        <f t="shared" si="1"/>
        <v>450</v>
      </c>
    </row>
    <row r="61" spans="1:8" ht="47.25" x14ac:dyDescent="0.25">
      <c r="A61" s="16" t="s">
        <v>41</v>
      </c>
      <c r="B61" s="15" t="s">
        <v>62</v>
      </c>
      <c r="C61" s="13" t="s">
        <v>102</v>
      </c>
      <c r="D61" s="13">
        <v>700</v>
      </c>
      <c r="E61" s="12">
        <v>700</v>
      </c>
      <c r="F61" s="12">
        <v>700</v>
      </c>
      <c r="G61" s="12">
        <v>700</v>
      </c>
      <c r="H61" s="43">
        <f t="shared" si="1"/>
        <v>2800</v>
      </c>
    </row>
    <row r="62" spans="1:8" x14ac:dyDescent="0.25">
      <c r="A62" s="16" t="s">
        <v>42</v>
      </c>
      <c r="B62" s="15" t="s">
        <v>62</v>
      </c>
      <c r="C62" s="13" t="s">
        <v>103</v>
      </c>
      <c r="D62" s="13">
        <v>10900</v>
      </c>
      <c r="E62" s="12">
        <v>10900</v>
      </c>
      <c r="F62" s="12">
        <v>10900</v>
      </c>
      <c r="G62" s="12">
        <v>10800</v>
      </c>
      <c r="H62" s="43">
        <f t="shared" si="1"/>
        <v>43500</v>
      </c>
    </row>
    <row r="63" spans="1:8" x14ac:dyDescent="0.25">
      <c r="A63" s="16" t="s">
        <v>43</v>
      </c>
      <c r="B63" s="15" t="s">
        <v>62</v>
      </c>
      <c r="C63" s="13" t="s">
        <v>104</v>
      </c>
      <c r="D63" s="13">
        <v>396700</v>
      </c>
      <c r="E63" s="12">
        <v>396700</v>
      </c>
      <c r="F63" s="12">
        <v>396700</v>
      </c>
      <c r="G63" s="12">
        <v>396600</v>
      </c>
      <c r="H63" s="43">
        <f t="shared" si="1"/>
        <v>1586700</v>
      </c>
    </row>
    <row r="64" spans="1:8" x14ac:dyDescent="0.25">
      <c r="A64" s="16" t="s">
        <v>136</v>
      </c>
      <c r="B64" s="15" t="s">
        <v>62</v>
      </c>
      <c r="C64" s="13" t="s">
        <v>105</v>
      </c>
      <c r="D64" s="13">
        <v>71900</v>
      </c>
      <c r="E64" s="12">
        <v>71900</v>
      </c>
      <c r="F64" s="12">
        <v>71900</v>
      </c>
      <c r="G64" s="12">
        <v>71800</v>
      </c>
      <c r="H64" s="43">
        <f t="shared" si="1"/>
        <v>287500</v>
      </c>
    </row>
    <row r="65" spans="1:8" x14ac:dyDescent="0.25">
      <c r="A65" s="16" t="s">
        <v>44</v>
      </c>
      <c r="B65" s="15" t="s">
        <v>62</v>
      </c>
      <c r="C65" s="13" t="s">
        <v>106</v>
      </c>
      <c r="D65" s="13">
        <v>91100</v>
      </c>
      <c r="E65" s="12">
        <v>91100</v>
      </c>
      <c r="F65" s="12">
        <v>91100</v>
      </c>
      <c r="G65" s="12">
        <v>48400</v>
      </c>
      <c r="H65" s="43">
        <f t="shared" si="1"/>
        <v>321700</v>
      </c>
    </row>
    <row r="66" spans="1:8" ht="31.5" x14ac:dyDescent="0.25">
      <c r="A66" s="17" t="s">
        <v>45</v>
      </c>
      <c r="B66" s="15" t="s">
        <v>62</v>
      </c>
      <c r="C66" s="13">
        <v>14201</v>
      </c>
      <c r="D66" s="13">
        <v>4200</v>
      </c>
      <c r="E66" s="12">
        <v>4200</v>
      </c>
      <c r="F66" s="12">
        <v>4200</v>
      </c>
      <c r="G66" s="12">
        <v>4200</v>
      </c>
      <c r="H66" s="43">
        <f t="shared" si="1"/>
        <v>16800</v>
      </c>
    </row>
    <row r="67" spans="1:8" ht="31.5" x14ac:dyDescent="0.25">
      <c r="A67" s="17" t="s">
        <v>59</v>
      </c>
      <c r="B67" s="15" t="s">
        <v>62</v>
      </c>
      <c r="C67" s="13" t="s">
        <v>107</v>
      </c>
      <c r="D67" s="13">
        <v>7217</v>
      </c>
      <c r="E67" s="12">
        <v>7217</v>
      </c>
      <c r="F67" s="12">
        <v>7217</v>
      </c>
      <c r="G67" s="12">
        <v>4066</v>
      </c>
      <c r="H67" s="43">
        <f t="shared" si="1"/>
        <v>25717</v>
      </c>
    </row>
    <row r="68" spans="1:8" ht="31.5" x14ac:dyDescent="0.25">
      <c r="A68" s="27" t="s">
        <v>25</v>
      </c>
      <c r="B68" s="15" t="s">
        <v>62</v>
      </c>
      <c r="C68" s="13" t="s">
        <v>128</v>
      </c>
      <c r="D68" s="13">
        <v>3310000</v>
      </c>
      <c r="E68" s="12">
        <v>5516200</v>
      </c>
      <c r="F68" s="12">
        <v>1115000</v>
      </c>
      <c r="G68" s="12">
        <v>3343600</v>
      </c>
      <c r="H68" s="43">
        <f t="shared" si="1"/>
        <v>13284800</v>
      </c>
    </row>
    <row r="69" spans="1:8" ht="31.5" x14ac:dyDescent="0.25">
      <c r="A69" s="27" t="s">
        <v>127</v>
      </c>
      <c r="B69" s="15" t="s">
        <v>62</v>
      </c>
      <c r="C69" s="13" t="s">
        <v>126</v>
      </c>
      <c r="D69" s="13">
        <v>35900</v>
      </c>
      <c r="E69" s="12">
        <v>59300</v>
      </c>
      <c r="F69" s="12"/>
      <c r="G69" s="12"/>
      <c r="H69" s="43">
        <f t="shared" ref="H69" si="12">SUM(D69:G69)</f>
        <v>95200</v>
      </c>
    </row>
    <row r="70" spans="1:8" ht="31.5" x14ac:dyDescent="0.25">
      <c r="A70" s="27" t="s">
        <v>46</v>
      </c>
      <c r="B70" s="15" t="s">
        <v>62</v>
      </c>
      <c r="C70" s="13">
        <v>140</v>
      </c>
      <c r="D70" s="13">
        <v>162000</v>
      </c>
      <c r="E70" s="12">
        <v>162000</v>
      </c>
      <c r="F70" s="12">
        <v>162000</v>
      </c>
      <c r="G70" s="12">
        <v>163400</v>
      </c>
      <c r="H70" s="43">
        <f t="shared" si="1"/>
        <v>649400</v>
      </c>
    </row>
    <row r="71" spans="1:8" x14ac:dyDescent="0.25">
      <c r="A71" s="47" t="s">
        <v>134</v>
      </c>
      <c r="B71" s="15"/>
      <c r="C71" s="13"/>
      <c r="D71" s="12">
        <f>SUM(D72+D73+D74+D75+D76+D77+D78+D79+D80+D81+D82+D83+D84+D85+D86+D87+D88+D89+D90)</f>
        <v>445788</v>
      </c>
      <c r="E71" s="12">
        <f>SUM(E72+E73+E74+E75+E76+E77+E78+E79+E80+E81+E82+E83+E84+E85+E86+E87+E88+E89+E90)</f>
        <v>507817</v>
      </c>
      <c r="F71" s="12">
        <f>SUM(F72+F73+F74+F75+F76+F77+F78+F79+F80+F81+F82+F83+F84+F85+F86+F87+F88+F89+F90)</f>
        <v>453794</v>
      </c>
      <c r="G71" s="12">
        <f>SUM(G72+G73+G74+G75+G76+G77+G78+G79+G80+G81+G82+G83+G84+G85+G86+G87+G88+G89+G90)</f>
        <v>382160.44</v>
      </c>
      <c r="H71" s="40">
        <f t="shared" si="1"/>
        <v>1789559.44</v>
      </c>
    </row>
    <row r="72" spans="1:8" ht="30.75" customHeight="1" x14ac:dyDescent="0.25">
      <c r="A72" s="19" t="s">
        <v>47</v>
      </c>
      <c r="B72" s="15" t="s">
        <v>63</v>
      </c>
      <c r="C72" s="13">
        <v>1442</v>
      </c>
      <c r="D72" s="13">
        <v>56100</v>
      </c>
      <c r="E72" s="12">
        <v>56100</v>
      </c>
      <c r="F72" s="12">
        <v>56100</v>
      </c>
      <c r="G72" s="12">
        <v>56000</v>
      </c>
      <c r="H72" s="43">
        <f t="shared" si="1"/>
        <v>224300</v>
      </c>
    </row>
    <row r="73" spans="1:8" ht="27.75" customHeight="1" x14ac:dyDescent="0.25">
      <c r="A73" s="19" t="s">
        <v>58</v>
      </c>
      <c r="B73" s="15" t="s">
        <v>63</v>
      </c>
      <c r="C73" s="13">
        <v>14413</v>
      </c>
      <c r="D73" s="12">
        <v>6800</v>
      </c>
      <c r="E73" s="12">
        <v>6700</v>
      </c>
      <c r="F73" s="12">
        <v>6800</v>
      </c>
      <c r="G73" s="12">
        <v>6700</v>
      </c>
      <c r="H73" s="43">
        <f t="shared" si="1"/>
        <v>27000</v>
      </c>
    </row>
    <row r="74" spans="1:8" ht="28.5" customHeight="1" x14ac:dyDescent="0.25">
      <c r="A74" s="19" t="s">
        <v>49</v>
      </c>
      <c r="B74" s="15" t="s">
        <v>63</v>
      </c>
      <c r="C74" s="13">
        <v>148</v>
      </c>
      <c r="D74" s="12">
        <v>45800</v>
      </c>
      <c r="E74" s="12">
        <v>45800</v>
      </c>
      <c r="F74" s="12">
        <v>45800</v>
      </c>
      <c r="G74" s="12">
        <v>45600</v>
      </c>
      <c r="H74" s="43">
        <f t="shared" si="1"/>
        <v>183000</v>
      </c>
    </row>
    <row r="75" spans="1:8" ht="29.25" customHeight="1" x14ac:dyDescent="0.25">
      <c r="A75" s="19" t="s">
        <v>48</v>
      </c>
      <c r="B75" s="15" t="s">
        <v>63</v>
      </c>
      <c r="C75" s="13" t="s">
        <v>85</v>
      </c>
      <c r="D75" s="13">
        <v>177480</v>
      </c>
      <c r="E75" s="12">
        <v>177480</v>
      </c>
      <c r="F75" s="12">
        <v>171360</v>
      </c>
      <c r="G75" s="12">
        <v>43779</v>
      </c>
      <c r="H75" s="43">
        <f t="shared" si="1"/>
        <v>570099</v>
      </c>
    </row>
    <row r="76" spans="1:8" ht="30.75" customHeight="1" x14ac:dyDescent="0.25">
      <c r="A76" s="19" t="s">
        <v>50</v>
      </c>
      <c r="B76" s="15" t="s">
        <v>63</v>
      </c>
      <c r="C76" s="13" t="s">
        <v>86</v>
      </c>
      <c r="D76" s="12">
        <v>33828</v>
      </c>
      <c r="E76" s="12">
        <v>33827</v>
      </c>
      <c r="F76" s="12">
        <v>33827</v>
      </c>
      <c r="G76" s="12">
        <v>33827</v>
      </c>
      <c r="H76" s="43">
        <f t="shared" si="1"/>
        <v>135309</v>
      </c>
    </row>
    <row r="77" spans="1:8" ht="30" customHeight="1" x14ac:dyDescent="0.25">
      <c r="A77" s="19" t="s">
        <v>51</v>
      </c>
      <c r="B77" s="15" t="s">
        <v>64</v>
      </c>
      <c r="C77" s="13">
        <v>1451</v>
      </c>
      <c r="D77" s="12">
        <v>8262</v>
      </c>
      <c r="E77" s="12">
        <v>8262</v>
      </c>
      <c r="F77" s="12">
        <v>8262</v>
      </c>
      <c r="G77" s="12">
        <v>8262</v>
      </c>
      <c r="H77" s="43">
        <f t="shared" si="1"/>
        <v>33048</v>
      </c>
    </row>
    <row r="78" spans="1:8" ht="31.5" customHeight="1" x14ac:dyDescent="0.25">
      <c r="A78" s="19" t="s">
        <v>19</v>
      </c>
      <c r="B78" s="15" t="s">
        <v>63</v>
      </c>
      <c r="C78" s="13">
        <v>1443</v>
      </c>
      <c r="D78" s="13">
        <v>10688</v>
      </c>
      <c r="E78" s="12">
        <v>10687</v>
      </c>
      <c r="F78" s="12">
        <v>10688</v>
      </c>
      <c r="G78" s="12">
        <v>50573</v>
      </c>
      <c r="H78" s="43">
        <f t="shared" si="1"/>
        <v>82636</v>
      </c>
    </row>
    <row r="79" spans="1:8" ht="42.75" customHeight="1" x14ac:dyDescent="0.25">
      <c r="A79" s="19" t="s">
        <v>20</v>
      </c>
      <c r="B79" s="15" t="s">
        <v>63</v>
      </c>
      <c r="C79" s="13">
        <v>14411</v>
      </c>
      <c r="D79" s="12">
        <v>9620</v>
      </c>
      <c r="E79" s="12">
        <v>9620</v>
      </c>
      <c r="F79" s="12">
        <v>9620</v>
      </c>
      <c r="G79" s="12">
        <v>9620</v>
      </c>
      <c r="H79" s="43">
        <f t="shared" si="1"/>
        <v>38480</v>
      </c>
    </row>
    <row r="80" spans="1:8" ht="30.75" customHeight="1" x14ac:dyDescent="0.25">
      <c r="A80" s="19" t="s">
        <v>52</v>
      </c>
      <c r="B80" s="15" t="s">
        <v>63</v>
      </c>
      <c r="C80" s="13">
        <v>14414</v>
      </c>
      <c r="D80" s="12"/>
      <c r="E80" s="12">
        <v>17522</v>
      </c>
      <c r="F80" s="12"/>
      <c r="G80" s="12"/>
      <c r="H80" s="43">
        <f t="shared" si="1"/>
        <v>17522</v>
      </c>
    </row>
    <row r="81" spans="1:8" ht="46.5" customHeight="1" x14ac:dyDescent="0.25">
      <c r="A81" s="20" t="s">
        <v>18</v>
      </c>
      <c r="B81" s="15" t="s">
        <v>63</v>
      </c>
      <c r="C81" s="13">
        <v>1450</v>
      </c>
      <c r="D81" s="13">
        <v>12695</v>
      </c>
      <c r="E81" s="12">
        <v>12695</v>
      </c>
      <c r="F81" s="12">
        <v>8462</v>
      </c>
      <c r="G81" s="12"/>
      <c r="H81" s="43">
        <f t="shared" si="1"/>
        <v>33852</v>
      </c>
    </row>
    <row r="82" spans="1:8" ht="47.25" customHeight="1" x14ac:dyDescent="0.25">
      <c r="A82" s="20" t="s">
        <v>53</v>
      </c>
      <c r="B82" s="15" t="s">
        <v>63</v>
      </c>
      <c r="C82" s="13">
        <v>1457</v>
      </c>
      <c r="D82" s="13">
        <v>31000</v>
      </c>
      <c r="E82" s="12">
        <v>57000</v>
      </c>
      <c r="F82" s="12">
        <v>13000</v>
      </c>
      <c r="G82" s="12">
        <v>38000</v>
      </c>
      <c r="H82" s="43">
        <f t="shared" si="1"/>
        <v>139000</v>
      </c>
    </row>
    <row r="83" spans="1:8" ht="31.5" customHeight="1" x14ac:dyDescent="0.25">
      <c r="A83" s="20" t="s">
        <v>54</v>
      </c>
      <c r="B83" s="15" t="s">
        <v>63</v>
      </c>
      <c r="C83" s="13" t="s">
        <v>87</v>
      </c>
      <c r="D83" s="13"/>
      <c r="E83" s="12"/>
      <c r="F83" s="12">
        <v>41600</v>
      </c>
      <c r="G83" s="12">
        <v>23051.439999999999</v>
      </c>
      <c r="H83" s="40">
        <f t="shared" si="1"/>
        <v>64651.44</v>
      </c>
    </row>
    <row r="84" spans="1:8" ht="34.5" hidden="1" customHeight="1" x14ac:dyDescent="0.25">
      <c r="A84" s="20" t="s">
        <v>55</v>
      </c>
      <c r="B84" s="15" t="s">
        <v>63</v>
      </c>
      <c r="C84" s="13">
        <v>147</v>
      </c>
      <c r="D84" s="13"/>
      <c r="E84" s="12"/>
      <c r="F84" s="12"/>
      <c r="G84" s="12"/>
      <c r="H84" s="40">
        <f t="shared" si="1"/>
        <v>0</v>
      </c>
    </row>
    <row r="85" spans="1:8" ht="36.75" customHeight="1" x14ac:dyDescent="0.25">
      <c r="A85" s="20" t="s">
        <v>56</v>
      </c>
      <c r="B85" s="15" t="s">
        <v>63</v>
      </c>
      <c r="C85" s="13" t="s">
        <v>88</v>
      </c>
      <c r="D85" s="12">
        <v>1522</v>
      </c>
      <c r="E85" s="12">
        <v>6169</v>
      </c>
      <c r="F85" s="12">
        <v>6169</v>
      </c>
      <c r="G85" s="12">
        <v>10559</v>
      </c>
      <c r="H85" s="43">
        <f t="shared" si="1"/>
        <v>24419</v>
      </c>
    </row>
    <row r="86" spans="1:8" s="3" customFormat="1" ht="29.25" customHeight="1" x14ac:dyDescent="0.25">
      <c r="A86" s="20" t="s">
        <v>57</v>
      </c>
      <c r="B86" s="15" t="s">
        <v>63</v>
      </c>
      <c r="C86" s="13">
        <v>14416</v>
      </c>
      <c r="D86" s="12">
        <v>8800</v>
      </c>
      <c r="E86" s="12">
        <v>8800</v>
      </c>
      <c r="F86" s="12">
        <v>8800</v>
      </c>
      <c r="G86" s="12">
        <v>9100</v>
      </c>
      <c r="H86" s="43">
        <f t="shared" si="1"/>
        <v>35500</v>
      </c>
    </row>
    <row r="87" spans="1:8" s="3" customFormat="1" ht="29.25" customHeight="1" x14ac:dyDescent="0.25">
      <c r="A87" s="17" t="s">
        <v>124</v>
      </c>
      <c r="B87" s="15" t="s">
        <v>63</v>
      </c>
      <c r="C87" s="23">
        <v>1456</v>
      </c>
      <c r="D87" s="22">
        <v>14200</v>
      </c>
      <c r="E87" s="22">
        <v>15700</v>
      </c>
      <c r="F87" s="22">
        <v>15700</v>
      </c>
      <c r="G87" s="22">
        <v>16673</v>
      </c>
      <c r="H87" s="46">
        <f t="shared" si="1"/>
        <v>62273</v>
      </c>
    </row>
    <row r="88" spans="1:8" s="3" customFormat="1" ht="29.25" customHeight="1" x14ac:dyDescent="0.25">
      <c r="A88" s="17" t="s">
        <v>125</v>
      </c>
      <c r="B88" s="15" t="s">
        <v>63</v>
      </c>
      <c r="C88" s="23">
        <v>1455</v>
      </c>
      <c r="D88" s="22">
        <v>17793</v>
      </c>
      <c r="E88" s="22">
        <v>29655</v>
      </c>
      <c r="F88" s="22">
        <v>6406</v>
      </c>
      <c r="G88" s="22">
        <v>19216</v>
      </c>
      <c r="H88" s="46">
        <f t="shared" si="1"/>
        <v>73070</v>
      </c>
    </row>
    <row r="89" spans="1:8" s="3" customFormat="1" ht="29.25" hidden="1" customHeight="1" x14ac:dyDescent="0.25">
      <c r="A89" s="17"/>
      <c r="B89" s="15"/>
      <c r="C89" s="23"/>
      <c r="D89" s="22"/>
      <c r="E89" s="22"/>
      <c r="F89" s="22"/>
      <c r="G89" s="22"/>
      <c r="H89" s="46"/>
    </row>
    <row r="90" spans="1:8" ht="30.75" customHeight="1" thickBot="1" x14ac:dyDescent="0.3">
      <c r="A90" s="17" t="s">
        <v>21</v>
      </c>
      <c r="B90" s="21" t="s">
        <v>63</v>
      </c>
      <c r="C90" s="23">
        <v>14415</v>
      </c>
      <c r="D90" s="23">
        <v>11200</v>
      </c>
      <c r="E90" s="22">
        <v>11800</v>
      </c>
      <c r="F90" s="22">
        <v>11200</v>
      </c>
      <c r="G90" s="22">
        <v>11200</v>
      </c>
      <c r="H90" s="46">
        <f t="shared" ref="H90:H92" si="13">SUM(D90:G90)</f>
        <v>45400</v>
      </c>
    </row>
    <row r="91" spans="1:8" x14ac:dyDescent="0.25">
      <c r="A91" s="33" t="s">
        <v>11</v>
      </c>
      <c r="B91" s="34"/>
      <c r="C91" s="34"/>
      <c r="D91" s="36">
        <f>SUM(D39+D41+D71)</f>
        <v>12676575</v>
      </c>
      <c r="E91" s="36">
        <f>SUM(E39+E41+E71)</f>
        <v>17246038</v>
      </c>
      <c r="F91" s="36">
        <f>SUM(F39+F41+F71)</f>
        <v>11305405</v>
      </c>
      <c r="G91" s="36">
        <f>SUM(G39+G41+G71)</f>
        <v>16239030.439999999</v>
      </c>
      <c r="H91" s="42">
        <f t="shared" si="13"/>
        <v>57467048.439999998</v>
      </c>
    </row>
    <row r="92" spans="1:8" x14ac:dyDescent="0.25">
      <c r="A92" s="24" t="s">
        <v>143</v>
      </c>
      <c r="B92" s="24" t="s">
        <v>65</v>
      </c>
      <c r="C92" s="24"/>
      <c r="D92" s="12">
        <v>329722</v>
      </c>
      <c r="E92" s="12">
        <v>270587.42</v>
      </c>
      <c r="F92" s="12">
        <v>689139.07</v>
      </c>
      <c r="G92" s="12">
        <v>801753.55</v>
      </c>
      <c r="H92" s="40">
        <f t="shared" si="13"/>
        <v>2091202.0399999998</v>
      </c>
    </row>
    <row r="93" spans="1:8" hidden="1" x14ac:dyDescent="0.25">
      <c r="A93" s="6" t="s">
        <v>91</v>
      </c>
      <c r="D93" s="8">
        <f t="shared" ref="D93:H93" si="14">SUM(D91+D92)</f>
        <v>13006297</v>
      </c>
      <c r="E93" s="6">
        <f t="shared" si="14"/>
        <v>17516625.420000002</v>
      </c>
      <c r="F93" s="6">
        <f t="shared" si="14"/>
        <v>11994544.07</v>
      </c>
      <c r="G93" s="9">
        <f t="shared" si="14"/>
        <v>17040783.989999998</v>
      </c>
      <c r="H93" s="10">
        <f t="shared" si="14"/>
        <v>59558250.479999997</v>
      </c>
    </row>
  </sheetData>
  <autoFilter ref="A9:H93" xr:uid="{00000000-0001-0000-0000-000000000000}"/>
  <mergeCells count="1">
    <mergeCell ref="A6:H6"/>
  </mergeCells>
  <pageMargins left="1.0236220472440944" right="0.23622047244094488" top="0.74803149606299213" bottom="0.74803149606299213" header="0.31496062992125984" footer="0.31496062992125984"/>
  <pageSetup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2025-04-01T05:19:51Z</cp:lastPrinted>
  <dcterms:created xsi:type="dcterms:W3CDTF">2018-12-27T07:13:59Z</dcterms:created>
  <dcterms:modified xsi:type="dcterms:W3CDTF">2025-04-01T13:17:09Z</dcterms:modified>
</cp:coreProperties>
</file>