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rstepaitis\Documents\CIVILINĖ SAUGA\KAS\"/>
    </mc:Choice>
  </mc:AlternateContent>
  <xr:revisionPtr revIDLastSave="0" documentId="13_ncr:1_{A4E7B5FF-6B39-4D91-B3BD-08D548828FBA}" xr6:coauthVersionLast="47" xr6:coauthVersionMax="47" xr10:uidLastSave="{00000000-0000-0000-0000-000000000000}"/>
  <bookViews>
    <workbookView xWindow="31605" yWindow="690" windowWidth="18705" windowHeight="15330" xr2:uid="{00000000-000D-0000-FFFF-FFFF00000000}"/>
  </bookViews>
  <sheets>
    <sheet name="2025 (2)" sheetId="2" r:id="rId1"/>
    <sheet name="Lapas1" sheetId="1" r:id="rId2"/>
  </sheets>
  <externalReferences>
    <externalReference r:id="rId3"/>
    <externalReference r:id="rId4"/>
  </externalReferences>
  <definedNames>
    <definedName name="_xlnm._FilterDatabase" localSheetId="0" hidden="1">'2025 (2)'!$B$10:$M$43</definedName>
    <definedName name="Activity1_Name">#REF!</definedName>
    <definedName name="Activity2_Name">#REF!</definedName>
    <definedName name="Activity3_Name">#REF!</definedName>
    <definedName name="Activity4_Name">#REF!</definedName>
    <definedName name="Activity5_Name">#REF!</definedName>
    <definedName name="Activity6_Name">#REF!</definedName>
    <definedName name="Activity7_Name">#REF!</definedName>
    <definedName name="Activity8_Name">#REF!</definedName>
    <definedName name="Activities_Column">#REF!</definedName>
    <definedName name="Activities_Validation_List">OFFSET(#REF!,0,0,COUNTA(List_Of_Activities),1)</definedName>
    <definedName name="Actual">(PeriodInActual*(#REF!&gt;0))*PeriodInPlan</definedName>
    <definedName name="ActualBeyond">PeriodInActual*(#REF!&gt;0)</definedName>
    <definedName name="AHA" localSheetId="0">'2025 (2)'!#REF!</definedName>
    <definedName name="AHA">[1]DATA!#REF!</definedName>
    <definedName name="Amount_Direct_Costs">#REF!</definedName>
    <definedName name="Amount_Indirect_Costs">#REF!</definedName>
    <definedName name="BENDRAS" localSheetId="0">#REF!</definedName>
    <definedName name="BENDRAS">#REF!</definedName>
    <definedName name="Civilinės_saugos_būklės_valstybės_ir_savivaldybių_institucijose_ir_įstaigose___kitose_įstaigose_ir_ūkio_subjektuose_patikrinimų_organizavimo_ir_atlikimo__privalomų_nurodymų_pašalinti_civilinę_saugą_reglamentuojančių_teisės_aktų__pažeidimus_davimo_ir_vykdy">'[2]CSS subjektai'!#REF!</definedName>
    <definedName name="dsfsd">#REF!</definedName>
    <definedName name="Duom">#REF!</definedName>
    <definedName name="h">#REF!</definedName>
    <definedName name="JR_PAGE_ANCHOR_0_1">#REF!</definedName>
    <definedName name="k">#REF!</definedName>
    <definedName name="List_Of_Activities">#REF!</definedName>
    <definedName name="OBA">#REF!</definedName>
    <definedName name="PercentComplete">PercentCompleteBeyond*PeriodInPlan</definedName>
    <definedName name="PercentCompleteBeyond">(#REF!=MEDIAN(#REF!,#REF!,#REF!+#REF!)*(#REF!&gt;0))*((#REF!&lt;(INT(#REF!+#REF!*#REF!)))+(#REF!=#REF!))*(#REF!&gt;0)</definedName>
    <definedName name="period_selected">#REF!</definedName>
    <definedName name="PeriodInActual">#REF!=MEDIAN(#REF!,#REF!,#REF!+#REF!-1)</definedName>
    <definedName name="PeriodInPlan">#REF!=MEDIAN(#REF!,#REF!,#REF!+#REF!-1)</definedName>
    <definedName name="Plan">PeriodInPlan*(#REF!&gt;0)</definedName>
    <definedName name="PRIESGAISRINE_10" localSheetId="0">#REF!</definedName>
    <definedName name="PRIESGAISRINE_10">#REF!</definedName>
    <definedName name="sdas">#REF!</definedName>
    <definedName name="sdfsdfs">#REF!</definedName>
    <definedName name="Types_Of_Expenditures_Column">#REF!</definedName>
    <definedName name="TitleRegion..BO60">#REF!</definedName>
    <definedName name="Total_Project_Management_Costs">#REF!</definedName>
    <definedName name="valuevx">42.314159</definedName>
    <definedName name="vertex42_copyright" hidden="1">"© 2006-2018 Vertex42 LLC"</definedName>
    <definedName name="vertex42_id" hidden="1">"gantt-chart_L.xlsx"</definedName>
    <definedName name="vertex42_title" hidden="1">"Gantt Chart Template"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4" i="2" l="1"/>
  <c r="J43" i="2"/>
  <c r="J42" i="2"/>
  <c r="J41" i="2"/>
  <c r="J40" i="2"/>
  <c r="J39" i="2"/>
  <c r="J38" i="2"/>
  <c r="J37" i="2"/>
  <c r="J36" i="2"/>
  <c r="J35" i="2"/>
  <c r="J34" i="2"/>
  <c r="J33" i="2"/>
  <c r="J32" i="2"/>
  <c r="J31" i="2"/>
  <c r="J30" i="2"/>
  <c r="J29" i="2"/>
  <c r="J28" i="2"/>
  <c r="J27" i="2"/>
  <c r="J26" i="2"/>
  <c r="J25" i="2"/>
  <c r="J24" i="2"/>
  <c r="J23" i="2"/>
  <c r="J22" i="2"/>
  <c r="J21" i="2"/>
  <c r="J20" i="2"/>
  <c r="J19" i="2"/>
  <c r="J18" i="2"/>
  <c r="J17" i="2"/>
  <c r="J16" i="2"/>
  <c r="J15" i="2"/>
  <c r="J14" i="2"/>
  <c r="J13" i="2"/>
  <c r="J12" i="2"/>
  <c r="J11" i="2"/>
  <c r="J5" i="2" s="1"/>
  <c r="K5" i="2"/>
  <c r="I5" i="2"/>
  <c r="K4" i="2"/>
  <c r="I4" i="2"/>
  <c r="J4" i="2" l="1"/>
  <c r="J44" i="2"/>
</calcChain>
</file>

<file path=xl/sharedStrings.xml><?xml version="1.0" encoding="utf-8"?>
<sst xmlns="http://schemas.openxmlformats.org/spreadsheetml/2006/main" count="237" uniqueCount="170">
  <si>
    <t>Patvirtinta</t>
  </si>
  <si>
    <t xml:space="preserve">Šakių rajono savivaldybės mero 2025-04-     d.   potvarkiu Nr. </t>
  </si>
  <si>
    <t>ŠAKIŲ RAJONO SAVIVALDYBĖS KOLEKTYVINĖS APSAUGOS STATINIŲ SĄRAŠAS</t>
  </si>
  <si>
    <t>Eil. Nr</t>
  </si>
  <si>
    <t>Seniūnija</t>
  </si>
  <si>
    <t>Gyvenamoji vietovė</t>
  </si>
  <si>
    <t>Gatvė</t>
  </si>
  <si>
    <t>Namo numeris</t>
  </si>
  <si>
    <t>Statinio ar patalpos pavadinimas</t>
  </si>
  <si>
    <t>Statinio ar patalpos valdytojas</t>
  </si>
  <si>
    <t>Kolektyvinės apsaugos statinio (toliau – KAS) plotas, kv. m</t>
  </si>
  <si>
    <t>KAS talpinamų gyventojų skaičius</t>
  </si>
  <si>
    <t>Ar KAS pritaikytas asmenims su negalia? (TAIP-1)</t>
  </si>
  <si>
    <t>LKS koordinatė X</t>
  </si>
  <si>
    <t>LKS koordinatė Y</t>
  </si>
  <si>
    <t>Pastabos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</si>
  <si>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</si>
  <si>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</si>
  <si>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</si>
  <si>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</si>
  <si>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</si>
  <si>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</si>
  <si>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</si>
  <si>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</si>
  <si>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</si>
  <si>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</si>
  <si>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</si>
  <si>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</si>
  <si>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</si>
  <si>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Barzdų</t>
  </si>
  <si>
    <t>Barzdai</t>
  </si>
  <si>
    <t>Nepriklausomybės</t>
  </si>
  <si>
    <t>Kultūros namai</t>
  </si>
  <si>
    <t>Šakių kultūros centras (50/100)</t>
  </si>
  <si>
    <t>Stogas praleidžia vandenį, nors pats pastatas neseniai renovuotas. WC -yra, vanduo -yra, ventiliacija-natūrali,būklė-gera</t>
  </si>
  <si>
    <t>Baltrušiai</t>
  </si>
  <si>
    <t>S. Lozoraičio</t>
  </si>
  <si>
    <t>Bendruomenės centras</t>
  </si>
  <si>
    <t>Valdytojas - Šakių r. sav. administracija. Naudotojas - Baltrušių bendruomenės centras, panaudos sutartis 2020-06-01 Nr.1D-52</t>
  </si>
  <si>
    <t>WC -yra, vanduo -yra, ventiliacija-natūrali,,būklė-gera</t>
  </si>
  <si>
    <t>Gelgaudiškio</t>
  </si>
  <si>
    <t>Gelgaudiškis</t>
  </si>
  <si>
    <t xml:space="preserve">Mokyklos </t>
  </si>
  <si>
    <t>Mokykla</t>
  </si>
  <si>
    <t>Gelgaudiškio pagrindinė mokykla</t>
  </si>
  <si>
    <t>Rūsys, būklė - gera, WC -yra, vanduo -yra, ventiliacija-natūrali</t>
  </si>
  <si>
    <t>Taikos</t>
  </si>
  <si>
    <t>76C</t>
  </si>
  <si>
    <t>Administracinis pastatas (Patalpa - Kultūros namai, Taikos g. 76C-5; Administracinė patalpa, Taikos g. 76C-1; 53/125 Telekomunikacijų patalpos, Taikos g. 76C)</t>
  </si>
  <si>
    <t xml:space="preserve">Šakių kultūros centras </t>
  </si>
  <si>
    <t>Nėra rūsio, cokolio</t>
  </si>
  <si>
    <t>Griškabūdžio</t>
  </si>
  <si>
    <t>Griškabūdis</t>
  </si>
  <si>
    <t>J. Jablonskio</t>
  </si>
  <si>
    <t>Laisvalaikio centras</t>
  </si>
  <si>
    <t>Šakių kultūros centras</t>
  </si>
  <si>
    <t>rūsys, būklė -patenkinama, patalpoje yra katilinė, WC-nėra, vanduo -yra, ventiliacija-yra</t>
  </si>
  <si>
    <t>Alyvų</t>
  </si>
  <si>
    <t>Griškabūdžio gimnazija</t>
  </si>
  <si>
    <t>Paluobiai</t>
  </si>
  <si>
    <t>Sporto</t>
  </si>
  <si>
    <t>Sporto kompleksas</t>
  </si>
  <si>
    <t>Šakių r. sav. administracija (parduodamo NT sąraše)</t>
  </si>
  <si>
    <t>Patašinė</t>
  </si>
  <si>
    <t>Šakių r. sav. Administracija Naudotojas - Patašinės kaimo bendruomenės centras</t>
  </si>
  <si>
    <t>451846</t>
  </si>
  <si>
    <t>6077319</t>
  </si>
  <si>
    <t>Kidulių</t>
  </si>
  <si>
    <t>Kiduliai</t>
  </si>
  <si>
    <t>Nemuno</t>
  </si>
  <si>
    <t>Dvaro rūmai</t>
  </si>
  <si>
    <t>cokolis, būklė -gera, WC-yra, vanduo -yra, ventiliacija - natūrali</t>
  </si>
  <si>
    <t>Kidulių pagrindinė mokykla</t>
  </si>
  <si>
    <t>Voveriai</t>
  </si>
  <si>
    <t>Aušros</t>
  </si>
  <si>
    <t>Šakių r. sav. Administracija Naudotojas - Voverių bendruomenės centras</t>
  </si>
  <si>
    <t xml:space="preserve">427647 </t>
  </si>
  <si>
    <t>6097817</t>
  </si>
  <si>
    <t>Kriūkų</t>
  </si>
  <si>
    <t>Joginiškiai</t>
  </si>
  <si>
    <t>Panemunių mokykla-daugiafunkcis centras</t>
  </si>
  <si>
    <t>Gerdžiūnai</t>
  </si>
  <si>
    <t>Liepų</t>
  </si>
  <si>
    <t>Darželis</t>
  </si>
  <si>
    <t xml:space="preserve">Šakių r. sav. Administracija </t>
  </si>
  <si>
    <t>458050</t>
  </si>
  <si>
    <t>6099220</t>
  </si>
  <si>
    <t>Kudirkos Naumiesčio</t>
  </si>
  <si>
    <t>Kudirkos naumiestis</t>
  </si>
  <si>
    <t>Vytauto</t>
  </si>
  <si>
    <t>Kudirkos Naumiesčio V. Kudirkos gimnazija</t>
  </si>
  <si>
    <t>cokolis, būklė- gera, vanduo- yra, WC-yra, ventiliacija - nėra</t>
  </si>
  <si>
    <t>Panoviai</t>
  </si>
  <si>
    <t>J. Lingio</t>
  </si>
  <si>
    <t>Vaikų darželis</t>
  </si>
  <si>
    <t>rūsys, būklė -gera, WC-yra, vanduo-yra, ventiliacija -natūrali</t>
  </si>
  <si>
    <t>Lekėčių</t>
  </si>
  <si>
    <t>Lekėčiai</t>
  </si>
  <si>
    <t>Pušyno</t>
  </si>
  <si>
    <t xml:space="preserve">Panemunių mokykla-daugiafunkcis centras </t>
  </si>
  <si>
    <t>rūsys, būklė gera, WC- nėra, vanduo- yra, ventiliacija -natūrali</t>
  </si>
  <si>
    <t>Lukšių</t>
  </si>
  <si>
    <t>Lukšiai</t>
  </si>
  <si>
    <t>A. Tatarės</t>
  </si>
  <si>
    <t>Šakių r. sav. administracija</t>
  </si>
  <si>
    <t>rūsys, būklė - remontas, WC- nėra, vanduo- yra, ventiliacijos -nėra. Šiuo metu vyksta pastato vidaus patalpų renovacija</t>
  </si>
  <si>
    <t>Lukšių V. Grybo gimnazija</t>
  </si>
  <si>
    <t>Tubeliai</t>
  </si>
  <si>
    <t>Beržų</t>
  </si>
  <si>
    <t>Zyplių dvaro arklidės</t>
  </si>
  <si>
    <t>448435</t>
  </si>
  <si>
    <t>6089849</t>
  </si>
  <si>
    <t>Liepalotai</t>
  </si>
  <si>
    <t>Bendruomenės centro pastatas</t>
  </si>
  <si>
    <t>Valdytojas - Šakių r. sav. administracija. Naudotojas -  Bendruomenės centras "Tėviškė", panaudos sutartis 2020-12-31 Nr.1D-118</t>
  </si>
  <si>
    <t>Plokščių</t>
  </si>
  <si>
    <t>Plokščiai</t>
  </si>
  <si>
    <t>Sintautų</t>
  </si>
  <si>
    <t>Veršiai</t>
  </si>
  <si>
    <t>Mokyklos</t>
  </si>
  <si>
    <t>Valdytojas - Šakių r. sav. administracija. Dalimi patalpų naudojasi Veršių bendruomenės centras</t>
  </si>
  <si>
    <t>rūsys, būklė patenkinama, WC-nėra, Vanduo-nėra, ventiliacija -nėra</t>
  </si>
  <si>
    <t>Sintautai</t>
  </si>
  <si>
    <t>P.Vaičaičio</t>
  </si>
  <si>
    <t>Administracinis pastatas (Kultūros namų patalpa P. Vaičaičio g. 34-2; Administracinės ir kultūros namų patalpos P. Vaičaičio g. 34-6)</t>
  </si>
  <si>
    <t>Šakių kultūros centras Šakių r. sav. administracija</t>
  </si>
  <si>
    <t>rūsys, būklė-gera, WC-yra, vanduo-yra,-ventiliacija -natūrali</t>
  </si>
  <si>
    <t>P. Vaičaičio</t>
  </si>
  <si>
    <t>Sintautų pagrindinė mokykla</t>
  </si>
  <si>
    <t>Slavikų</t>
  </si>
  <si>
    <t>Slavikai</t>
  </si>
  <si>
    <t>Suvalkiečių</t>
  </si>
  <si>
    <t>rūsys, būklė - gera, WC -nėra, vandens- nėra, ventiliacija -yra. Šiuo metu patalpoje vietinis jaunimas įsirengęs treniruoklių salę</t>
  </si>
  <si>
    <t>Sudargo</t>
  </si>
  <si>
    <t>Burgaičiai</t>
  </si>
  <si>
    <t>M. Sederevičiaus</t>
  </si>
  <si>
    <t>Šakių</t>
  </si>
  <si>
    <t>Šakiai</t>
  </si>
  <si>
    <t>V. Kudirkos</t>
  </si>
  <si>
    <t>Šakių "Žiburio" gimnazija</t>
  </si>
  <si>
    <t>cokolis, būklė - gera, WC- yra, vanduo- yra, ventiliacija- yra</t>
  </si>
  <si>
    <t>cokolis, būklė -gera,WC-yra, vanduo-yra, ventiliacija-natūrali</t>
  </si>
  <si>
    <t xml:space="preserve">V. Kudirkos </t>
  </si>
  <si>
    <t>Sporto salė; Baseinas</t>
  </si>
  <si>
    <t>Šakių rajono savivaldybės jaunimo kūrybos ir sporto centras</t>
  </si>
  <si>
    <t>rūsys, būklė-gera, WC-nėra, vanduo-yra,-ventiliacija -natūrali</t>
  </si>
  <si>
    <t>J. Basanavičiaus</t>
  </si>
  <si>
    <t>Šakių "Varpo" mokykla</t>
  </si>
  <si>
    <t>rūsys, cokolis, būklė - gera, WC- nėra, vanduo- yra, ventiliacijos- nėra</t>
  </si>
  <si>
    <t>Prancai</t>
  </si>
  <si>
    <t>Briedžių</t>
  </si>
  <si>
    <t>445181</t>
  </si>
  <si>
    <t>6096088</t>
  </si>
  <si>
    <t>Parko</t>
  </si>
  <si>
    <t>Bendrabutis</t>
  </si>
  <si>
    <t>Gelgaudiškio "Šaltinio" ugdymo centra</t>
  </si>
  <si>
    <t>435114</t>
  </si>
  <si>
    <t>6105147</t>
  </si>
  <si>
    <t>Žvirgždaičių</t>
  </si>
  <si>
    <t>Žvirgždaičiai</t>
  </si>
  <si>
    <t>A. Liorentaitės</t>
  </si>
  <si>
    <t>Viso:</t>
  </si>
  <si>
    <t>Kolektyvinės apsaugos statinių poreikis</t>
  </si>
  <si>
    <t>Metai</t>
  </si>
  <si>
    <t>Nuolatinių savivaldybės gyventojų skaičius, iš viso</t>
  </si>
  <si>
    <t>Savivaldybės gyventojų skaičius, kuriam nustatytas kolektyvinės apsaugos statinių poreikis, iš jų:</t>
  </si>
  <si>
    <t>25 procentai nuo bendro nuolatinių savivaldybės gyventojų skaičiaus</t>
  </si>
  <si>
    <t>nuolatiniai savivaldybės gyventojai – asmenys su negalia</t>
  </si>
  <si>
    <t>nuolatiniai savivaldybės gyventojai – vaikai iki 7 metų</t>
  </si>
  <si>
    <t xml:space="preserve">nuolatiniai savivaldybės gyventojai – socialinę globą gaunantys senyvo amžiaus asmenys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</si>
</sst>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* #,##0.00_);_(* \(#,##0.00\);_(* &quot;-&quot;??_);_(@_)"/>
    <numFmt numFmtId="165" formatCode="_(* #,##0_);_(* \(#,##0\);_(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sz val="11"/>
      <name val="Calibri"/>
      <family val="2"/>
      <scheme val="minor"/>
    </font>
    <font>
      <sz val="10"/>
      <name val="Arial"/>
      <family val="2"/>
      <charset val="186"/>
    </font>
    <font>
      <b/>
      <sz val="10"/>
      <color theme="1"/>
      <name val="Arial"/>
      <family val="2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164" fontId="2" fillId="0" borderId="0" applyFont="0" applyFill="0" applyBorder="0" applyAlignment="0" applyProtection="0"/>
    <xf numFmtId="0" fontId="1" fillId="0" borderId="0"/>
    <xf numFmtId="0" fontId="1" fillId="0" borderId="0"/>
  </cellStyleXfs>
  <cellXfs count="56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left" vertical="top" wrapText="1"/>
    </xf>
    <xf numFmtId="0" fontId="4" fillId="0" borderId="0" xfId="1" applyFont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165" fontId="6" fillId="0" borderId="0" xfId="2" applyNumberFormat="1" applyFont="1" applyFill="1" applyAlignment="1">
      <alignment horizontal="center" vertical="center" wrapText="1"/>
    </xf>
    <xf numFmtId="0" fontId="6" fillId="0" borderId="0" xfId="1" applyFont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 vertical="center" wrapText="1"/>
    </xf>
    <xf numFmtId="0" fontId="8" fillId="2" borderId="1" xfId="3" applyFont="1" applyFill="1" applyBorder="1" applyAlignment="1">
      <alignment horizontal="left" vertical="center" wrapText="1"/>
    </xf>
    <xf numFmtId="1" fontId="3" fillId="0" borderId="1" xfId="1" applyNumberFormat="1" applyFont="1" applyBorder="1" applyAlignment="1">
      <alignment horizontal="center" vertical="center" wrapText="1"/>
    </xf>
    <xf numFmtId="2" fontId="3" fillId="0" borderId="4" xfId="3" applyNumberFormat="1" applyFont="1" applyBorder="1" applyAlignment="1">
      <alignment horizontal="left" vertical="top" wrapText="1"/>
    </xf>
    <xf numFmtId="0" fontId="8" fillId="0" borderId="1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left" vertical="center" wrapText="1"/>
    </xf>
    <xf numFmtId="0" fontId="8" fillId="0" borderId="1" xfId="3" applyFont="1" applyBorder="1" applyAlignment="1">
      <alignment horizontal="left" vertical="center" wrapText="1"/>
    </xf>
    <xf numFmtId="1" fontId="8" fillId="0" borderId="1" xfId="1" applyNumberFormat="1" applyFont="1" applyBorder="1" applyAlignment="1">
      <alignment horizontal="center" vertical="center" wrapText="1"/>
    </xf>
    <xf numFmtId="2" fontId="8" fillId="0" borderId="4" xfId="3" applyNumberFormat="1" applyFont="1" applyBorder="1" applyAlignment="1">
      <alignment horizontal="left" vertical="top" wrapText="1"/>
    </xf>
    <xf numFmtId="0" fontId="8" fillId="0" borderId="0" xfId="1" applyFont="1"/>
    <xf numFmtId="2" fontId="3" fillId="0" borderId="4" xfId="1" applyNumberFormat="1" applyFont="1" applyBorder="1" applyAlignment="1">
      <alignment horizontal="left" vertical="top" wrapText="1"/>
    </xf>
    <xf numFmtId="2" fontId="8" fillId="0" borderId="4" xfId="1" applyNumberFormat="1" applyFont="1" applyBorder="1" applyAlignment="1">
      <alignment horizontal="left" vertical="top" wrapText="1"/>
    </xf>
    <xf numFmtId="0" fontId="9" fillId="0" borderId="0" xfId="1" applyFont="1"/>
    <xf numFmtId="49" fontId="8" fillId="0" borderId="1" xfId="1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left" vertical="center" wrapText="1"/>
    </xf>
    <xf numFmtId="0" fontId="8" fillId="2" borderId="1" xfId="1" applyFont="1" applyFill="1" applyBorder="1" applyAlignment="1">
      <alignment horizontal="left" vertical="center" wrapText="1"/>
    </xf>
    <xf numFmtId="1" fontId="10" fillId="0" borderId="1" xfId="0" applyNumberFormat="1" applyFont="1" applyBorder="1" applyAlignment="1">
      <alignment horizontal="center" vertical="center" wrapText="1"/>
    </xf>
    <xf numFmtId="2" fontId="8" fillId="0" borderId="1" xfId="1" applyNumberFormat="1" applyFont="1" applyBorder="1" applyAlignment="1">
      <alignment horizontal="left" vertical="top" wrapText="1"/>
    </xf>
    <xf numFmtId="2" fontId="8" fillId="0" borderId="4" xfId="1" applyNumberFormat="1" applyFont="1" applyBorder="1" applyAlignment="1">
      <alignment horizontal="center" vertical="center" wrapText="1"/>
    </xf>
    <xf numFmtId="49" fontId="3" fillId="0" borderId="1" xfId="1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3" fillId="2" borderId="1" xfId="1" applyFont="1" applyFill="1" applyBorder="1" applyAlignment="1">
      <alignment horizontal="left" vertical="center" wrapText="1"/>
    </xf>
    <xf numFmtId="2" fontId="3" fillId="0" borderId="1" xfId="1" applyNumberFormat="1" applyFont="1" applyBorder="1" applyAlignment="1">
      <alignment horizontal="left" vertical="top" wrapText="1"/>
    </xf>
    <xf numFmtId="0" fontId="3" fillId="0" borderId="1" xfId="3" applyFont="1" applyBorder="1" applyAlignment="1">
      <alignment horizontal="left" vertical="center" wrapText="1"/>
    </xf>
    <xf numFmtId="2" fontId="3" fillId="0" borderId="4" xfId="4" applyNumberFormat="1" applyFont="1" applyBorder="1" applyAlignment="1">
      <alignment horizontal="left" vertical="top" wrapText="1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left" vertical="top" wrapText="1"/>
    </xf>
    <xf numFmtId="1" fontId="3" fillId="0" borderId="6" xfId="0" applyNumberFormat="1" applyFont="1" applyBorder="1" applyAlignment="1">
      <alignment horizontal="center" vertical="center" wrapText="1"/>
    </xf>
    <xf numFmtId="1" fontId="12" fillId="0" borderId="6" xfId="0" applyNumberFormat="1" applyFont="1" applyBorder="1" applyAlignment="1">
      <alignment horizontal="center" vertical="center" wrapText="1"/>
    </xf>
    <xf numFmtId="2" fontId="3" fillId="0" borderId="6" xfId="0" applyNumberFormat="1" applyFont="1" applyBorder="1" applyAlignment="1">
      <alignment horizontal="left" vertical="top" wrapText="1"/>
    </xf>
    <xf numFmtId="0" fontId="3" fillId="0" borderId="0" xfId="1" applyFont="1" applyAlignment="1">
      <alignment horizontal="left" vertical="center"/>
    </xf>
    <xf numFmtId="0" fontId="3" fillId="0" borderId="1" xfId="1" applyFont="1" applyBorder="1" applyAlignment="1">
      <alignment horizontal="center"/>
    </xf>
    <xf numFmtId="0" fontId="3" fillId="0" borderId="4" xfId="1" applyFont="1" applyBorder="1" applyAlignment="1">
      <alignment horizontal="left"/>
    </xf>
    <xf numFmtId="0" fontId="3" fillId="0" borderId="7" xfId="1" applyFont="1" applyBorder="1" applyAlignment="1">
      <alignment horizontal="left"/>
    </xf>
    <xf numFmtId="0" fontId="3" fillId="0" borderId="8" xfId="1" applyFont="1" applyBorder="1" applyAlignment="1">
      <alignment horizontal="left"/>
    </xf>
    <xf numFmtId="0" fontId="3" fillId="0" borderId="1" xfId="1" applyFont="1" applyBorder="1" applyAlignment="1">
      <alignment horizontal="left"/>
    </xf>
  </cellXfs>
  <cellStyles count="5">
    <cellStyle name="Įprastas" xfId="0" builtinId="0"/>
    <cellStyle name="Kablelis 2" xfId="2" xr:uid="{398A0ACA-B183-4E9B-BBD4-71762F1001D8}"/>
    <cellStyle name="Normal 2 2" xfId="1" xr:uid="{1698353F-68D2-447C-BE9A-F2A8C1D76CB9}"/>
    <cellStyle name="Normal 2 2 3 2" xfId="3" xr:uid="{1F943E94-C3FF-4B32-B9DD-EBBCAABEB373}"/>
    <cellStyle name="Normal 2 2 3 3" xfId="4" xr:uid="{F14BA577-F54C-49D7-8D9B-A9A10E08E698}"/>
  </cellStyles>
  <dxfs count="3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2" formatCode="0.00"/>
      <fill>
        <patternFill patternType="none">
          <fgColor indexed="64"/>
          <bgColor auto="1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2" formatCode="0.00"/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30" formatCode="@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30" formatCode="@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" formatCode="0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charset val="186"/>
        <scheme val="none"/>
      </font>
      <numFmt numFmtId="1" formatCode="0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charset val="186"/>
        <scheme val="none"/>
      </font>
      <numFmt numFmtId="1" formatCode="0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" formatCode="0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30" formatCode="@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30" formatCode="@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>
        <top style="thin">
          <color rgb="FF000000"/>
        </top>
      </border>
    </dxf>
    <dxf>
      <border>
        <bottom style="thin">
          <color rgb="FF000000"/>
        </bottom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none">
          <fgColor rgb="FF000000"/>
          <bgColor auto="1"/>
        </patternFill>
      </fill>
      <alignment horizontal="left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rstepaitis\Documents\CIVILIN&#278;%20SAUGA\KAS\KAS%202025-04_%20&#352;aki&#371;%20(1).xlsx" TargetMode="External"/><Relationship Id="rId1" Type="http://schemas.openxmlformats.org/officeDocument/2006/relationships/externalLinkPath" Target="KAS%202025-04_%20&#352;aki&#371;%20(1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d424/Desktop/Objektai/CSS%20subjektai%202022%20m.%202022-03-0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DATA"/>
      <sheetName val="2025"/>
      <sheetName val="2025 (2)"/>
    </sheetNames>
    <sheetDataSet>
      <sheetData sheetId="0"/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SS subjektai"/>
      <sheetName val="1"/>
      <sheetName val="Savivaldybių tikrintojai"/>
      <sheetName val="VPGT tikrintojai"/>
      <sheetName val="Darbo krūvio standartas"/>
      <sheetName val="PGV"/>
      <sheetName val="Astravo zono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127B432-BB0B-4AFE-9F5B-C3901E80C5EB}" name="Table224" displayName="Table224" ref="B10:N44" totalsRowCount="1" headerRowDxfId="30" dataDxfId="29" headerRowBorderDxfId="27" tableBorderDxfId="28" totalsRowBorderDxfId="26">
  <autoFilter ref="B10:N43" xr:uid="{00000000-0009-0000-0100-000002000000}"/>
  <sortState xmlns:xlrd2="http://schemas.microsoft.com/office/spreadsheetml/2017/richdata2" ref="B11:N43">
    <sortCondition ref="C10:C43"/>
  </sortState>
  <tableColumns count="13">
    <tableColumn id="1" xr3:uid="{8A3C1FB2-4E61-4659-BA67-74A8E0434E52}" name="1" dataDxfId="24" totalsRowDxfId="25">
      <calculatedColumnFormula>ROW(#REF!)</calculatedColumnFormula>
    </tableColumn>
    <tableColumn id="17" xr3:uid="{ADFEEB7B-02AC-414E-AAFE-BAEF3034373A}" name="2" dataDxfId="22" totalsRowDxfId="23"/>
    <tableColumn id="5" xr3:uid="{107A4FA9-1613-4B9C-9590-A2AC0BFB4BB5}" name="3" dataDxfId="20" totalsRowDxfId="21" dataCellStyle="Normal 2 2"/>
    <tableColumn id="15" xr3:uid="{FFA17892-9EF4-478B-BFC2-C36E7A26326A}" name="4" dataDxfId="18" totalsRowDxfId="19"/>
    <tableColumn id="6" xr3:uid="{1C5B98DE-1AFE-494D-891D-915065A01D78}" name="5" dataDxfId="16" totalsRowDxfId="17" dataCellStyle="Normal 2 2"/>
    <tableColumn id="18" xr3:uid="{5D81B53B-E292-4840-A515-C0BA3DA01F21}" name="6" dataDxfId="14" totalsRowDxfId="15" dataCellStyle="Normal 2 2"/>
    <tableColumn id="20" xr3:uid="{4E2AD37E-A843-4C0D-A197-7557C007BB97}" name="7" totalsRowLabel="Viso:" dataDxfId="12" totalsRowDxfId="13" dataCellStyle="Normal 2 2"/>
    <tableColumn id="23" xr3:uid="{FD20FBC9-79F9-4418-A79F-71AA23D16CE7}" name="8" totalsRowFunction="sum" dataDxfId="10" totalsRowDxfId="11" dataCellStyle="Normal 2 2"/>
    <tableColumn id="13" xr3:uid="{0EF71CB8-0A79-4A4A-8F5B-D6D657B3EB7F}" name="9" totalsRowFunction="sum" dataDxfId="8" totalsRowDxfId="9" dataCellStyle="Normal 2 2">
      <calculatedColumnFormula>I11/3.5</calculatedColumnFormula>
    </tableColumn>
    <tableColumn id="25" xr3:uid="{3ED726E7-451C-416A-B328-9B1D38ED8F8A}" name="10" dataDxfId="6" totalsRowDxfId="7" dataCellStyle="Normal 2 2"/>
    <tableColumn id="8" xr3:uid="{B3222BD6-37FF-4D04-ADAE-608E700F5A0D}" name="11" dataDxfId="4" totalsRowDxfId="5" dataCellStyle="Normal 2 2"/>
    <tableColumn id="3" xr3:uid="{2FEA1E44-4363-40A8-B131-6A7DD0EE4ACF}" name="12" dataDxfId="2" totalsRowDxfId="3" dataCellStyle="Normal 2 2"/>
    <tableColumn id="21" xr3:uid="{C6E1FB5A-598A-4F12-8BF7-10F780D3FDFC}" name="13" dataDxfId="0" totalsRowDxfId="1" dataCellStyle="Normal 2 2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BDDB16-D0E4-458B-BC5D-5EF7F8B302F0}">
  <sheetPr>
    <pageSetUpPr fitToPage="1"/>
  </sheetPr>
  <dimension ref="B1:N54"/>
  <sheetViews>
    <sheetView tabSelected="1" zoomScale="85" zoomScaleNormal="85" workbookViewId="0">
      <pane xSplit="2" ySplit="10" topLeftCell="C11" activePane="bottomRight" state="frozen"/>
      <selection pane="topRight" activeCell="E1" sqref="E1"/>
      <selection pane="bottomLeft" activeCell="A5" sqref="A5"/>
      <selection pane="bottomRight" activeCell="N63" sqref="N63"/>
    </sheetView>
  </sheetViews>
  <sheetFormatPr defaultColWidth="9.140625" defaultRowHeight="12.75" x14ac:dyDescent="0.2"/>
  <cols>
    <col min="1" max="1" width="3.140625" style="1" customWidth="1"/>
    <col min="2" max="2" width="8.85546875" style="1" customWidth="1"/>
    <col min="3" max="4" width="16.28515625" style="2" customWidth="1"/>
    <col min="5" max="5" width="18.7109375" style="2" customWidth="1"/>
    <col min="6" max="6" width="11.5703125" style="2" customWidth="1"/>
    <col min="7" max="7" width="29" style="2" customWidth="1"/>
    <col min="8" max="8" width="23" style="2" customWidth="1"/>
    <col min="9" max="9" width="13.140625" style="2" customWidth="1"/>
    <col min="10" max="10" width="14.7109375" style="3" bestFit="1" customWidth="1"/>
    <col min="11" max="11" width="16.7109375" style="3" bestFit="1" customWidth="1"/>
    <col min="12" max="13" width="15.42578125" style="3" customWidth="1"/>
    <col min="14" max="14" width="24.7109375" style="3" customWidth="1"/>
    <col min="15" max="16384" width="9.140625" style="1"/>
  </cols>
  <sheetData>
    <row r="1" spans="2:14" x14ac:dyDescent="0.2">
      <c r="M1" s="4" t="s">
        <v>0</v>
      </c>
      <c r="N1" s="4"/>
    </row>
    <row r="2" spans="2:14" ht="31.5" customHeight="1" x14ac:dyDescent="0.2">
      <c r="M2" s="5" t="s">
        <v>1</v>
      </c>
      <c r="N2" s="5"/>
    </row>
    <row r="3" spans="2:14" ht="15" x14ac:dyDescent="0.2">
      <c r="D3" s="6" t="s">
        <v>2</v>
      </c>
      <c r="E3" s="7"/>
      <c r="F3" s="7"/>
      <c r="G3" s="7"/>
      <c r="H3" s="7"/>
      <c r="I3" s="7"/>
      <c r="J3" s="7"/>
      <c r="K3" s="7"/>
      <c r="L3" s="7"/>
    </row>
    <row r="4" spans="2:14" x14ac:dyDescent="0.2">
      <c r="I4" s="8">
        <f>SUBTOTAL(9,Table224[8])</f>
        <v>29161.55</v>
      </c>
      <c r="J4" s="8">
        <f>SUBTOTAL(9,Table224[9])</f>
        <v>8331.8714285714304</v>
      </c>
      <c r="K4" s="8">
        <f>SUBTOTAL(9,Table224[10])</f>
        <v>22</v>
      </c>
      <c r="M4" s="9"/>
      <c r="N4" s="9"/>
    </row>
    <row r="5" spans="2:14" x14ac:dyDescent="0.2">
      <c r="I5" s="8">
        <f>SUM(Table224[8])</f>
        <v>29161.55</v>
      </c>
      <c r="J5" s="8">
        <f>SUM(Table224[9])</f>
        <v>8331.8714285714304</v>
      </c>
      <c r="K5" s="8">
        <f>SUM(Table224[10])</f>
        <v>22</v>
      </c>
      <c r="L5" s="9"/>
      <c r="M5" s="9"/>
      <c r="N5" s="8"/>
    </row>
    <row r="6" spans="2:14" ht="69" customHeight="1" x14ac:dyDescent="0.2">
      <c r="B6" s="10" t="s">
        <v>3</v>
      </c>
      <c r="C6" s="10" t="s">
        <v>4</v>
      </c>
      <c r="D6" s="10" t="s">
        <v>5</v>
      </c>
      <c r="E6" s="10" t="s">
        <v>6</v>
      </c>
      <c r="F6" s="10" t="s">
        <v>7</v>
      </c>
      <c r="G6" s="10" t="s">
        <v>8</v>
      </c>
      <c r="H6" s="10" t="s">
        <v>9</v>
      </c>
      <c r="I6" s="10" t="s">
        <v>10</v>
      </c>
      <c r="J6" s="11" t="s">
        <v>11</v>
      </c>
      <c r="K6" s="11" t="s">
        <v>12</v>
      </c>
      <c r="L6" s="10" t="s">
        <v>13</v>
      </c>
      <c r="M6" s="10" t="s">
        <v>14</v>
      </c>
      <c r="N6" s="10" t="s">
        <v>15</v>
      </c>
    </row>
    <row r="7" spans="2:14" hidden="1" x14ac:dyDescent="0.2">
      <c r="I7" s="9"/>
      <c r="J7" s="9"/>
      <c r="K7" s="9"/>
      <c r="L7" s="9"/>
      <c r="M7" s="9"/>
      <c r="N7" s="9"/>
    </row>
    <row r="8" spans="2:14" hidden="1" x14ac:dyDescent="0.2">
      <c r="I8" s="1"/>
      <c r="J8" s="1"/>
      <c r="K8" s="1"/>
      <c r="L8" s="1"/>
      <c r="M8" s="1"/>
      <c r="N8" s="1"/>
    </row>
    <row r="9" spans="2:14" ht="6.75" customHeight="1" x14ac:dyDescent="0.2">
      <c r="C9" s="12"/>
      <c r="I9" s="1"/>
      <c r="J9" s="1"/>
      <c r="K9" s="1"/>
      <c r="L9" s="1"/>
      <c r="M9" s="1"/>
      <c r="N9" s="1"/>
    </row>
    <row r="10" spans="2:14" s="3" customFormat="1" ht="18.75" customHeight="1" x14ac:dyDescent="0.25">
      <c r="B10" s="13" t="s">
        <v>16</v>
      </c>
      <c r="C10" s="13" t="s">
        <v>17</v>
      </c>
      <c r="D10" s="14" t="s">
        <v>18</v>
      </c>
      <c r="E10" s="14" t="s">
        <v>19</v>
      </c>
      <c r="F10" s="14" t="s">
        <v>20</v>
      </c>
      <c r="G10" s="13" t="s">
        <v>21</v>
      </c>
      <c r="H10" s="14" t="s">
        <v>22</v>
      </c>
      <c r="I10" s="14" t="s">
        <v>23</v>
      </c>
      <c r="J10" s="14" t="s">
        <v>24</v>
      </c>
      <c r="K10" s="13" t="s">
        <v>25</v>
      </c>
      <c r="L10" s="14" t="s">
        <v>26</v>
      </c>
      <c r="M10" s="14" t="s">
        <v>27</v>
      </c>
      <c r="N10" s="14" t="s">
        <v>28</v>
      </c>
    </row>
    <row r="11" spans="2:14" ht="53.25" customHeight="1" x14ac:dyDescent="0.2">
      <c r="B11" s="15">
        <v>1</v>
      </c>
      <c r="C11" s="16" t="s">
        <v>29</v>
      </c>
      <c r="D11" s="16" t="s">
        <v>30</v>
      </c>
      <c r="E11" s="16" t="s">
        <v>31</v>
      </c>
      <c r="F11" s="16">
        <v>24</v>
      </c>
      <c r="G11" s="17" t="s">
        <v>32</v>
      </c>
      <c r="H11" s="18" t="s">
        <v>33</v>
      </c>
      <c r="I11" s="19">
        <v>225</v>
      </c>
      <c r="J11" s="19">
        <f>I11/3.5</f>
        <v>64.285714285714292</v>
      </c>
      <c r="K11" s="19">
        <v>1</v>
      </c>
      <c r="L11" s="16">
        <v>448425</v>
      </c>
      <c r="M11" s="16">
        <v>6071718</v>
      </c>
      <c r="N11" s="20" t="s">
        <v>34</v>
      </c>
    </row>
    <row r="12" spans="2:14" s="26" customFormat="1" ht="68.25" customHeight="1" x14ac:dyDescent="0.2">
      <c r="B12" s="15">
        <v>2</v>
      </c>
      <c r="C12" s="21" t="s">
        <v>29</v>
      </c>
      <c r="D12" s="21" t="s">
        <v>35</v>
      </c>
      <c r="E12" s="21" t="s">
        <v>36</v>
      </c>
      <c r="F12" s="21">
        <v>2</v>
      </c>
      <c r="G12" s="22" t="s">
        <v>37</v>
      </c>
      <c r="H12" s="23" t="s">
        <v>38</v>
      </c>
      <c r="I12" s="24">
        <v>150</v>
      </c>
      <c r="J12" s="24">
        <f>I12/3.5</f>
        <v>42.857142857142854</v>
      </c>
      <c r="K12" s="24">
        <v>1</v>
      </c>
      <c r="L12" s="21">
        <v>449058</v>
      </c>
      <c r="M12" s="21">
        <v>6068668</v>
      </c>
      <c r="N12" s="25" t="s">
        <v>39</v>
      </c>
    </row>
    <row r="13" spans="2:14" ht="39" customHeight="1" x14ac:dyDescent="0.2">
      <c r="B13" s="15">
        <v>3</v>
      </c>
      <c r="C13" s="16" t="s">
        <v>40</v>
      </c>
      <c r="D13" s="16" t="s">
        <v>41</v>
      </c>
      <c r="E13" s="16" t="s">
        <v>42</v>
      </c>
      <c r="F13" s="16">
        <v>1</v>
      </c>
      <c r="G13" s="17" t="s">
        <v>43</v>
      </c>
      <c r="H13" s="17" t="s">
        <v>44</v>
      </c>
      <c r="I13" s="19">
        <v>1682</v>
      </c>
      <c r="J13" s="19">
        <f>I13/3.5</f>
        <v>480.57142857142856</v>
      </c>
      <c r="K13" s="19">
        <v>1</v>
      </c>
      <c r="L13" s="16">
        <v>435077</v>
      </c>
      <c r="M13" s="16">
        <v>6104988</v>
      </c>
      <c r="N13" s="27" t="s">
        <v>45</v>
      </c>
    </row>
    <row r="14" spans="2:14" s="26" customFormat="1" ht="90.75" customHeight="1" x14ac:dyDescent="0.2">
      <c r="B14" s="15">
        <v>4</v>
      </c>
      <c r="C14" s="21" t="s">
        <v>40</v>
      </c>
      <c r="D14" s="21" t="s">
        <v>41</v>
      </c>
      <c r="E14" s="21" t="s">
        <v>46</v>
      </c>
      <c r="F14" s="21" t="s">
        <v>47</v>
      </c>
      <c r="G14" s="22" t="s">
        <v>48</v>
      </c>
      <c r="H14" s="22" t="s">
        <v>49</v>
      </c>
      <c r="I14" s="24">
        <v>286</v>
      </c>
      <c r="J14" s="24">
        <f>I14/3.5</f>
        <v>81.714285714285708</v>
      </c>
      <c r="K14" s="24">
        <v>1</v>
      </c>
      <c r="L14" s="21">
        <v>435005</v>
      </c>
      <c r="M14" s="21">
        <v>6104334</v>
      </c>
      <c r="N14" s="28" t="s">
        <v>50</v>
      </c>
    </row>
    <row r="15" spans="2:14" s="29" customFormat="1" ht="50.25" customHeight="1" x14ac:dyDescent="0.2">
      <c r="B15" s="15">
        <v>5</v>
      </c>
      <c r="C15" s="21" t="s">
        <v>51</v>
      </c>
      <c r="D15" s="21" t="s">
        <v>52</v>
      </c>
      <c r="E15" s="21" t="s">
        <v>53</v>
      </c>
      <c r="F15" s="21">
        <v>1</v>
      </c>
      <c r="G15" s="22" t="s">
        <v>54</v>
      </c>
      <c r="H15" s="18" t="s">
        <v>55</v>
      </c>
      <c r="I15" s="24">
        <v>350</v>
      </c>
      <c r="J15" s="24">
        <f>I15/3.5</f>
        <v>100</v>
      </c>
      <c r="K15" s="24"/>
      <c r="L15" s="21">
        <v>446701</v>
      </c>
      <c r="M15" s="21">
        <v>6079892</v>
      </c>
      <c r="N15" s="28" t="s">
        <v>56</v>
      </c>
    </row>
    <row r="16" spans="2:14" ht="18.600000000000001" customHeight="1" x14ac:dyDescent="0.2">
      <c r="B16" s="15">
        <v>6</v>
      </c>
      <c r="C16" s="16" t="s">
        <v>51</v>
      </c>
      <c r="D16" s="16" t="s">
        <v>52</v>
      </c>
      <c r="E16" s="16" t="s">
        <v>57</v>
      </c>
      <c r="F16" s="16">
        <v>4</v>
      </c>
      <c r="G16" s="17" t="s">
        <v>43</v>
      </c>
      <c r="H16" s="17" t="s">
        <v>58</v>
      </c>
      <c r="I16" s="19">
        <v>1070</v>
      </c>
      <c r="J16" s="19">
        <f>I16/3.5</f>
        <v>305.71428571428572</v>
      </c>
      <c r="K16" s="19"/>
      <c r="L16" s="16">
        <v>446664</v>
      </c>
      <c r="M16" s="16">
        <v>6079570</v>
      </c>
      <c r="N16" s="27"/>
    </row>
    <row r="17" spans="2:14" ht="32.25" customHeight="1" x14ac:dyDescent="0.2">
      <c r="B17" s="15">
        <v>7</v>
      </c>
      <c r="C17" s="16" t="s">
        <v>51</v>
      </c>
      <c r="D17" s="16" t="s">
        <v>59</v>
      </c>
      <c r="E17" s="16" t="s">
        <v>60</v>
      </c>
      <c r="F17" s="16">
        <v>2</v>
      </c>
      <c r="G17" s="17" t="s">
        <v>61</v>
      </c>
      <c r="H17" s="17" t="s">
        <v>62</v>
      </c>
      <c r="I17" s="19">
        <v>150</v>
      </c>
      <c r="J17" s="19">
        <f>I17/3.5</f>
        <v>42.857142857142854</v>
      </c>
      <c r="K17" s="19"/>
      <c r="L17" s="16">
        <v>452867</v>
      </c>
      <c r="M17" s="16">
        <v>6083066</v>
      </c>
      <c r="N17" s="27"/>
    </row>
    <row r="18" spans="2:14" s="26" customFormat="1" ht="50.25" customHeight="1" x14ac:dyDescent="0.2">
      <c r="B18" s="15">
        <v>8</v>
      </c>
      <c r="C18" s="21" t="s">
        <v>51</v>
      </c>
      <c r="D18" s="30" t="s">
        <v>63</v>
      </c>
      <c r="E18" s="31" t="s">
        <v>57</v>
      </c>
      <c r="F18" s="31">
        <v>9</v>
      </c>
      <c r="G18" s="32" t="s">
        <v>43</v>
      </c>
      <c r="H18" s="33" t="s">
        <v>64</v>
      </c>
      <c r="I18" s="34">
        <v>230.55</v>
      </c>
      <c r="J18" s="24">
        <f>I18/3.5</f>
        <v>65.871428571428581</v>
      </c>
      <c r="K18" s="24">
        <v>1</v>
      </c>
      <c r="L18" s="30" t="s">
        <v>65</v>
      </c>
      <c r="M18" s="30" t="s">
        <v>66</v>
      </c>
      <c r="N18" s="35"/>
    </row>
    <row r="19" spans="2:14" s="29" customFormat="1" ht="30" customHeight="1" x14ac:dyDescent="0.2">
      <c r="B19" s="15">
        <v>9</v>
      </c>
      <c r="C19" s="21" t="s">
        <v>67</v>
      </c>
      <c r="D19" s="21" t="s">
        <v>68</v>
      </c>
      <c r="E19" s="21" t="s">
        <v>69</v>
      </c>
      <c r="F19" s="21">
        <v>66</v>
      </c>
      <c r="G19" s="22" t="s">
        <v>70</v>
      </c>
      <c r="H19" s="22" t="s">
        <v>55</v>
      </c>
      <c r="I19" s="24">
        <v>400</v>
      </c>
      <c r="J19" s="24">
        <f>I19/3.5</f>
        <v>114.28571428571429</v>
      </c>
      <c r="K19" s="24">
        <v>1</v>
      </c>
      <c r="L19" s="21">
        <v>422240</v>
      </c>
      <c r="M19" s="21">
        <v>6104039</v>
      </c>
      <c r="N19" s="36" t="s">
        <v>71</v>
      </c>
    </row>
    <row r="20" spans="2:14" ht="18.600000000000001" customHeight="1" x14ac:dyDescent="0.2">
      <c r="B20" s="15">
        <v>10</v>
      </c>
      <c r="C20" s="16" t="s">
        <v>67</v>
      </c>
      <c r="D20" s="16" t="s">
        <v>68</v>
      </c>
      <c r="E20" s="16" t="s">
        <v>69</v>
      </c>
      <c r="F20" s="16">
        <v>51</v>
      </c>
      <c r="G20" s="17" t="s">
        <v>43</v>
      </c>
      <c r="H20" s="17" t="s">
        <v>72</v>
      </c>
      <c r="I20" s="19">
        <v>950</v>
      </c>
      <c r="J20" s="24">
        <f>I20/3.5</f>
        <v>271.42857142857144</v>
      </c>
      <c r="K20" s="19">
        <v>1</v>
      </c>
      <c r="L20" s="16">
        <v>422677</v>
      </c>
      <c r="M20" s="16">
        <v>6104024</v>
      </c>
      <c r="N20" s="27"/>
    </row>
    <row r="21" spans="2:14" ht="43.5" customHeight="1" x14ac:dyDescent="0.2">
      <c r="B21" s="15">
        <v>11</v>
      </c>
      <c r="C21" s="16" t="s">
        <v>67</v>
      </c>
      <c r="D21" s="37" t="s">
        <v>73</v>
      </c>
      <c r="E21" s="38" t="s">
        <v>74</v>
      </c>
      <c r="F21" s="38">
        <v>2</v>
      </c>
      <c r="G21" s="39" t="s">
        <v>43</v>
      </c>
      <c r="H21" s="39" t="s">
        <v>75</v>
      </c>
      <c r="I21" s="19">
        <v>1223</v>
      </c>
      <c r="J21" s="24">
        <f>I21/3.5</f>
        <v>349.42857142857144</v>
      </c>
      <c r="K21" s="19">
        <v>1</v>
      </c>
      <c r="L21" s="37" t="s">
        <v>76</v>
      </c>
      <c r="M21" s="37" t="s">
        <v>77</v>
      </c>
      <c r="N21" s="40"/>
    </row>
    <row r="22" spans="2:14" ht="27" customHeight="1" x14ac:dyDescent="0.2">
      <c r="B22" s="15">
        <v>12</v>
      </c>
      <c r="C22" s="16" t="s">
        <v>78</v>
      </c>
      <c r="D22" s="16" t="s">
        <v>79</v>
      </c>
      <c r="E22" s="16" t="s">
        <v>42</v>
      </c>
      <c r="F22" s="16">
        <v>2</v>
      </c>
      <c r="G22" s="17" t="s">
        <v>43</v>
      </c>
      <c r="H22" s="17" t="s">
        <v>80</v>
      </c>
      <c r="I22" s="19">
        <v>1130</v>
      </c>
      <c r="J22" s="24">
        <f>I22/3.5</f>
        <v>322.85714285714283</v>
      </c>
      <c r="K22" s="19">
        <v>1</v>
      </c>
      <c r="L22" s="16">
        <v>461699</v>
      </c>
      <c r="M22" s="16">
        <v>6103368</v>
      </c>
      <c r="N22" s="27"/>
    </row>
    <row r="23" spans="2:14" ht="27" customHeight="1" x14ac:dyDescent="0.2">
      <c r="B23" s="15">
        <v>13</v>
      </c>
      <c r="C23" s="16" t="s">
        <v>78</v>
      </c>
      <c r="D23" s="37" t="s">
        <v>81</v>
      </c>
      <c r="E23" s="16" t="s">
        <v>82</v>
      </c>
      <c r="F23" s="37" t="s">
        <v>27</v>
      </c>
      <c r="G23" s="17" t="s">
        <v>83</v>
      </c>
      <c r="H23" s="39" t="s">
        <v>84</v>
      </c>
      <c r="I23" s="19">
        <v>354</v>
      </c>
      <c r="J23" s="24">
        <f>I23/3.5</f>
        <v>101.14285714285714</v>
      </c>
      <c r="K23" s="19"/>
      <c r="L23" s="37" t="s">
        <v>85</v>
      </c>
      <c r="M23" s="37" t="s">
        <v>86</v>
      </c>
      <c r="N23" s="40"/>
    </row>
    <row r="24" spans="2:14" ht="27" customHeight="1" x14ac:dyDescent="0.2">
      <c r="B24" s="15">
        <v>14</v>
      </c>
      <c r="C24" s="16" t="s">
        <v>87</v>
      </c>
      <c r="D24" s="16" t="s">
        <v>88</v>
      </c>
      <c r="E24" s="16" t="s">
        <v>89</v>
      </c>
      <c r="F24" s="16">
        <v>44</v>
      </c>
      <c r="G24" s="17" t="s">
        <v>43</v>
      </c>
      <c r="H24" s="17" t="s">
        <v>90</v>
      </c>
      <c r="I24" s="19">
        <v>2284</v>
      </c>
      <c r="J24" s="24">
        <f>I24/3.5</f>
        <v>652.57142857142856</v>
      </c>
      <c r="K24" s="19">
        <v>1</v>
      </c>
      <c r="L24" s="16">
        <v>426553</v>
      </c>
      <c r="M24" s="16">
        <v>6071522</v>
      </c>
      <c r="N24" s="27" t="s">
        <v>91</v>
      </c>
    </row>
    <row r="25" spans="2:14" ht="28.5" customHeight="1" x14ac:dyDescent="0.2">
      <c r="B25" s="15">
        <v>15</v>
      </c>
      <c r="C25" s="16" t="s">
        <v>87</v>
      </c>
      <c r="D25" s="16" t="s">
        <v>92</v>
      </c>
      <c r="E25" s="16" t="s">
        <v>93</v>
      </c>
      <c r="F25" s="16">
        <v>1</v>
      </c>
      <c r="G25" s="17" t="s">
        <v>94</v>
      </c>
      <c r="H25" s="17" t="s">
        <v>62</v>
      </c>
      <c r="I25" s="19">
        <v>200</v>
      </c>
      <c r="J25" s="24">
        <f>I25/3.5</f>
        <v>57.142857142857146</v>
      </c>
      <c r="K25" s="19"/>
      <c r="L25" s="16">
        <v>425744</v>
      </c>
      <c r="M25" s="16">
        <v>6085793</v>
      </c>
      <c r="N25" s="27" t="s">
        <v>95</v>
      </c>
    </row>
    <row r="26" spans="2:14" ht="28.5" customHeight="1" x14ac:dyDescent="0.2">
      <c r="B26" s="15">
        <v>16</v>
      </c>
      <c r="C26" s="16" t="s">
        <v>96</v>
      </c>
      <c r="D26" s="16" t="s">
        <v>97</v>
      </c>
      <c r="E26" s="16" t="s">
        <v>98</v>
      </c>
      <c r="F26" s="16">
        <v>8</v>
      </c>
      <c r="G26" s="39" t="s">
        <v>43</v>
      </c>
      <c r="H26" s="41" t="s">
        <v>99</v>
      </c>
      <c r="I26" s="19">
        <v>992</v>
      </c>
      <c r="J26" s="24">
        <f>I26/3.5</f>
        <v>283.42857142857144</v>
      </c>
      <c r="K26" s="19">
        <v>1</v>
      </c>
      <c r="L26" s="16">
        <v>468101</v>
      </c>
      <c r="M26" s="16">
        <v>6094346</v>
      </c>
      <c r="N26" s="27" t="s">
        <v>100</v>
      </c>
    </row>
    <row r="27" spans="2:14" s="26" customFormat="1" ht="23.25" customHeight="1" x14ac:dyDescent="0.2">
      <c r="B27" s="15">
        <v>17</v>
      </c>
      <c r="C27" s="21" t="s">
        <v>101</v>
      </c>
      <c r="D27" s="21" t="s">
        <v>102</v>
      </c>
      <c r="E27" s="21" t="s">
        <v>103</v>
      </c>
      <c r="F27" s="21">
        <v>39</v>
      </c>
      <c r="G27" s="22" t="s">
        <v>32</v>
      </c>
      <c r="H27" s="22" t="s">
        <v>104</v>
      </c>
      <c r="I27" s="24">
        <v>370</v>
      </c>
      <c r="J27" s="24">
        <f>I27/3.5</f>
        <v>105.71428571428571</v>
      </c>
      <c r="K27" s="24"/>
      <c r="L27" s="21">
        <v>447252</v>
      </c>
      <c r="M27" s="21">
        <v>6090664</v>
      </c>
      <c r="N27" s="28" t="s">
        <v>105</v>
      </c>
    </row>
    <row r="28" spans="2:14" ht="18.600000000000001" customHeight="1" x14ac:dyDescent="0.2">
      <c r="B28" s="15">
        <v>18</v>
      </c>
      <c r="C28" s="16" t="s">
        <v>101</v>
      </c>
      <c r="D28" s="16" t="s">
        <v>102</v>
      </c>
      <c r="E28" s="16" t="s">
        <v>103</v>
      </c>
      <c r="F28" s="16">
        <v>37</v>
      </c>
      <c r="G28" s="17" t="s">
        <v>43</v>
      </c>
      <c r="H28" s="17" t="s">
        <v>106</v>
      </c>
      <c r="I28" s="19">
        <v>1050</v>
      </c>
      <c r="J28" s="24">
        <f>I28/3.5</f>
        <v>300</v>
      </c>
      <c r="K28" s="19">
        <v>1</v>
      </c>
      <c r="L28" s="16">
        <v>447131</v>
      </c>
      <c r="M28" s="16">
        <v>6090749</v>
      </c>
      <c r="N28" s="27"/>
    </row>
    <row r="29" spans="2:14" ht="18.600000000000001" customHeight="1" x14ac:dyDescent="0.2">
      <c r="B29" s="15">
        <v>19</v>
      </c>
      <c r="C29" s="16" t="s">
        <v>101</v>
      </c>
      <c r="D29" s="37" t="s">
        <v>107</v>
      </c>
      <c r="E29" s="16" t="s">
        <v>108</v>
      </c>
      <c r="F29" s="37" t="s">
        <v>18</v>
      </c>
      <c r="G29" s="17" t="s">
        <v>109</v>
      </c>
      <c r="H29" s="39" t="s">
        <v>55</v>
      </c>
      <c r="I29" s="19">
        <v>915</v>
      </c>
      <c r="J29" s="24">
        <f>I29/3.5</f>
        <v>261.42857142857144</v>
      </c>
      <c r="K29" s="19">
        <v>1</v>
      </c>
      <c r="L29" s="37" t="s">
        <v>110</v>
      </c>
      <c r="M29" s="37" t="s">
        <v>111</v>
      </c>
      <c r="N29" s="40"/>
    </row>
    <row r="30" spans="2:14" ht="76.5" customHeight="1" x14ac:dyDescent="0.2">
      <c r="B30" s="15">
        <v>20</v>
      </c>
      <c r="C30" s="16" t="s">
        <v>101</v>
      </c>
      <c r="D30" s="16" t="s">
        <v>112</v>
      </c>
      <c r="E30" s="16" t="s">
        <v>42</v>
      </c>
      <c r="F30" s="16">
        <v>33</v>
      </c>
      <c r="G30" s="17" t="s">
        <v>113</v>
      </c>
      <c r="H30" s="17" t="s">
        <v>114</v>
      </c>
      <c r="I30" s="19">
        <v>175</v>
      </c>
      <c r="J30" s="24">
        <f>I30/3.5</f>
        <v>50</v>
      </c>
      <c r="K30" s="19"/>
      <c r="L30" s="16">
        <v>452158</v>
      </c>
      <c r="M30" s="16">
        <v>6090281</v>
      </c>
      <c r="N30" s="27"/>
    </row>
    <row r="31" spans="2:14" ht="27" customHeight="1" x14ac:dyDescent="0.2">
      <c r="B31" s="15">
        <v>21</v>
      </c>
      <c r="C31" s="16" t="s">
        <v>115</v>
      </c>
      <c r="D31" s="16" t="s">
        <v>116</v>
      </c>
      <c r="E31" s="16" t="s">
        <v>42</v>
      </c>
      <c r="F31" s="16">
        <v>4</v>
      </c>
      <c r="G31" s="41" t="s">
        <v>43</v>
      </c>
      <c r="H31" s="17" t="s">
        <v>80</v>
      </c>
      <c r="I31" s="19">
        <v>958</v>
      </c>
      <c r="J31" s="24">
        <f>I31/3.5</f>
        <v>273.71428571428572</v>
      </c>
      <c r="K31" s="19">
        <v>1</v>
      </c>
      <c r="L31" s="16">
        <v>446365</v>
      </c>
      <c r="M31" s="16">
        <v>6105261</v>
      </c>
      <c r="N31" s="27"/>
    </row>
    <row r="32" spans="2:14" s="29" customFormat="1" ht="57" customHeight="1" x14ac:dyDescent="0.2">
      <c r="B32" s="15">
        <v>22</v>
      </c>
      <c r="C32" s="21" t="s">
        <v>117</v>
      </c>
      <c r="D32" s="21" t="s">
        <v>118</v>
      </c>
      <c r="E32" s="21" t="s">
        <v>119</v>
      </c>
      <c r="F32" s="21">
        <v>2</v>
      </c>
      <c r="G32" s="22" t="s">
        <v>43</v>
      </c>
      <c r="H32" s="22" t="s">
        <v>120</v>
      </c>
      <c r="I32" s="24">
        <v>840</v>
      </c>
      <c r="J32" s="24">
        <f>I32/3.5</f>
        <v>240</v>
      </c>
      <c r="K32" s="24"/>
      <c r="L32" s="21">
        <v>440482</v>
      </c>
      <c r="M32" s="21">
        <v>6080914</v>
      </c>
      <c r="N32" s="28" t="s">
        <v>121</v>
      </c>
    </row>
    <row r="33" spans="2:14" ht="56.25" customHeight="1" x14ac:dyDescent="0.2">
      <c r="B33" s="15">
        <v>23</v>
      </c>
      <c r="C33" s="16" t="s">
        <v>117</v>
      </c>
      <c r="D33" s="16" t="s">
        <v>122</v>
      </c>
      <c r="E33" s="16" t="s">
        <v>123</v>
      </c>
      <c r="F33" s="16">
        <v>34</v>
      </c>
      <c r="G33" s="17" t="s">
        <v>124</v>
      </c>
      <c r="H33" s="17" t="s">
        <v>125</v>
      </c>
      <c r="I33" s="19">
        <v>225</v>
      </c>
      <c r="J33" s="24">
        <f>I33/3.5</f>
        <v>64.285714285714292</v>
      </c>
      <c r="K33" s="19"/>
      <c r="L33" s="16">
        <v>435498</v>
      </c>
      <c r="M33" s="16">
        <v>6083253</v>
      </c>
      <c r="N33" s="27" t="s">
        <v>126</v>
      </c>
    </row>
    <row r="34" spans="2:14" ht="24.75" customHeight="1" x14ac:dyDescent="0.2">
      <c r="B34" s="15">
        <v>24</v>
      </c>
      <c r="C34" s="16" t="s">
        <v>117</v>
      </c>
      <c r="D34" s="16" t="s">
        <v>122</v>
      </c>
      <c r="E34" s="16" t="s">
        <v>127</v>
      </c>
      <c r="F34" s="16">
        <v>20</v>
      </c>
      <c r="G34" s="17" t="s">
        <v>43</v>
      </c>
      <c r="H34" s="22" t="s">
        <v>128</v>
      </c>
      <c r="I34" s="19">
        <v>667</v>
      </c>
      <c r="J34" s="24">
        <f>I34/3.5</f>
        <v>190.57142857142858</v>
      </c>
      <c r="K34" s="19">
        <v>1</v>
      </c>
      <c r="L34" s="16">
        <v>435714</v>
      </c>
      <c r="M34" s="16">
        <v>6083241</v>
      </c>
      <c r="N34" s="27"/>
    </row>
    <row r="35" spans="2:14" s="29" customFormat="1" ht="27.75" customHeight="1" x14ac:dyDescent="0.2">
      <c r="B35" s="15">
        <v>25</v>
      </c>
      <c r="C35" s="21" t="s">
        <v>129</v>
      </c>
      <c r="D35" s="21" t="s">
        <v>130</v>
      </c>
      <c r="E35" s="21" t="s">
        <v>131</v>
      </c>
      <c r="F35" s="21">
        <v>14</v>
      </c>
      <c r="G35" s="22" t="s">
        <v>32</v>
      </c>
      <c r="H35" s="22" t="s">
        <v>62</v>
      </c>
      <c r="I35" s="24">
        <v>391</v>
      </c>
      <c r="J35" s="24">
        <f>I35/3.5</f>
        <v>111.71428571428571</v>
      </c>
      <c r="K35" s="24"/>
      <c r="L35" s="21">
        <v>419587</v>
      </c>
      <c r="M35" s="21">
        <v>6092720</v>
      </c>
      <c r="N35" s="28" t="s">
        <v>132</v>
      </c>
    </row>
    <row r="36" spans="2:14" ht="27" customHeight="1" x14ac:dyDescent="0.2">
      <c r="B36" s="15">
        <v>26</v>
      </c>
      <c r="C36" s="16" t="s">
        <v>133</v>
      </c>
      <c r="D36" s="16" t="s">
        <v>134</v>
      </c>
      <c r="E36" s="16" t="s">
        <v>135</v>
      </c>
      <c r="F36" s="16">
        <v>6</v>
      </c>
      <c r="G36" s="17" t="s">
        <v>43</v>
      </c>
      <c r="H36" s="17" t="s">
        <v>62</v>
      </c>
      <c r="I36" s="19">
        <v>530</v>
      </c>
      <c r="J36" s="24">
        <f>I36/3.5</f>
        <v>151.42857142857142</v>
      </c>
      <c r="K36" s="19">
        <v>1</v>
      </c>
      <c r="L36" s="16">
        <v>412891</v>
      </c>
      <c r="M36" s="16">
        <v>6101717</v>
      </c>
      <c r="N36" s="27"/>
    </row>
    <row r="37" spans="2:14" ht="39" customHeight="1" x14ac:dyDescent="0.2">
      <c r="B37" s="15">
        <v>27</v>
      </c>
      <c r="C37" s="16" t="s">
        <v>136</v>
      </c>
      <c r="D37" s="16" t="s">
        <v>137</v>
      </c>
      <c r="E37" s="16" t="s">
        <v>138</v>
      </c>
      <c r="F37" s="16">
        <v>33</v>
      </c>
      <c r="G37" s="17" t="s">
        <v>139</v>
      </c>
      <c r="H37" s="39" t="s">
        <v>104</v>
      </c>
      <c r="I37" s="19">
        <v>2719</v>
      </c>
      <c r="J37" s="24">
        <f>I37/3.5</f>
        <v>776.85714285714289</v>
      </c>
      <c r="K37" s="19">
        <v>1</v>
      </c>
      <c r="L37" s="16">
        <v>438271</v>
      </c>
      <c r="M37" s="16">
        <v>6091454</v>
      </c>
      <c r="N37" s="42" t="s">
        <v>140</v>
      </c>
    </row>
    <row r="38" spans="2:14" ht="18.600000000000001" customHeight="1" x14ac:dyDescent="0.2">
      <c r="B38" s="15">
        <v>28</v>
      </c>
      <c r="C38" s="16" t="s">
        <v>136</v>
      </c>
      <c r="D38" s="16" t="s">
        <v>137</v>
      </c>
      <c r="E38" s="16" t="s">
        <v>31</v>
      </c>
      <c r="F38" s="16">
        <v>7</v>
      </c>
      <c r="G38" s="17" t="s">
        <v>32</v>
      </c>
      <c r="H38" s="17" t="s">
        <v>55</v>
      </c>
      <c r="I38" s="19">
        <v>1520</v>
      </c>
      <c r="J38" s="24">
        <f>I38/3.5</f>
        <v>434.28571428571428</v>
      </c>
      <c r="K38" s="19">
        <v>1</v>
      </c>
      <c r="L38" s="16">
        <v>438662</v>
      </c>
      <c r="M38" s="16">
        <v>6091516</v>
      </c>
      <c r="N38" s="27" t="s">
        <v>141</v>
      </c>
    </row>
    <row r="39" spans="2:14" ht="41.25" customHeight="1" x14ac:dyDescent="0.2">
      <c r="B39" s="15">
        <v>29</v>
      </c>
      <c r="C39" s="16" t="s">
        <v>136</v>
      </c>
      <c r="D39" s="16" t="s">
        <v>137</v>
      </c>
      <c r="E39" s="16" t="s">
        <v>142</v>
      </c>
      <c r="F39" s="16">
        <v>64</v>
      </c>
      <c r="G39" s="17" t="s">
        <v>143</v>
      </c>
      <c r="H39" s="17" t="s">
        <v>144</v>
      </c>
      <c r="I39" s="19">
        <v>1000</v>
      </c>
      <c r="J39" s="24">
        <f>I39/3.5</f>
        <v>285.71428571428572</v>
      </c>
      <c r="K39" s="19">
        <v>1</v>
      </c>
      <c r="L39" s="16">
        <v>438409</v>
      </c>
      <c r="M39" s="16">
        <v>6091299</v>
      </c>
      <c r="N39" s="27" t="s">
        <v>145</v>
      </c>
    </row>
    <row r="40" spans="2:14" ht="43.5" customHeight="1" x14ac:dyDescent="0.2">
      <c r="B40" s="15">
        <v>30</v>
      </c>
      <c r="C40" s="16" t="s">
        <v>136</v>
      </c>
      <c r="D40" s="16" t="s">
        <v>137</v>
      </c>
      <c r="E40" s="16" t="s">
        <v>146</v>
      </c>
      <c r="F40" s="16">
        <v>28</v>
      </c>
      <c r="G40" s="17" t="s">
        <v>43</v>
      </c>
      <c r="H40" s="17" t="s">
        <v>147</v>
      </c>
      <c r="I40" s="19">
        <v>2430</v>
      </c>
      <c r="J40" s="24">
        <f>I40/3.5</f>
        <v>694.28571428571433</v>
      </c>
      <c r="K40" s="19">
        <v>1</v>
      </c>
      <c r="L40" s="16">
        <v>438856</v>
      </c>
      <c r="M40" s="16">
        <v>6091948</v>
      </c>
      <c r="N40" s="27" t="s">
        <v>148</v>
      </c>
    </row>
    <row r="41" spans="2:14" ht="43.5" customHeight="1" x14ac:dyDescent="0.2">
      <c r="B41" s="15">
        <v>31</v>
      </c>
      <c r="C41" s="16" t="s">
        <v>136</v>
      </c>
      <c r="D41" s="37" t="s">
        <v>149</v>
      </c>
      <c r="E41" s="16" t="s">
        <v>150</v>
      </c>
      <c r="F41" s="37" t="s">
        <v>26</v>
      </c>
      <c r="G41" s="17" t="s">
        <v>43</v>
      </c>
      <c r="H41" s="17" t="s">
        <v>104</v>
      </c>
      <c r="I41" s="19">
        <v>422</v>
      </c>
      <c r="J41" s="24">
        <f>I41/3.5</f>
        <v>120.57142857142857</v>
      </c>
      <c r="K41" s="19"/>
      <c r="L41" s="37" t="s">
        <v>151</v>
      </c>
      <c r="M41" s="37" t="s">
        <v>152</v>
      </c>
      <c r="N41" s="40"/>
    </row>
    <row r="42" spans="2:14" ht="26.25" customHeight="1" x14ac:dyDescent="0.2">
      <c r="B42" s="15">
        <v>32</v>
      </c>
      <c r="C42" s="16" t="s">
        <v>136</v>
      </c>
      <c r="D42" s="37" t="s">
        <v>41</v>
      </c>
      <c r="E42" s="16" t="s">
        <v>153</v>
      </c>
      <c r="F42" s="37" t="s">
        <v>22</v>
      </c>
      <c r="G42" s="39" t="s">
        <v>154</v>
      </c>
      <c r="H42" s="39" t="s">
        <v>155</v>
      </c>
      <c r="I42" s="19">
        <v>2201</v>
      </c>
      <c r="J42" s="24">
        <f>I42/3.5</f>
        <v>628.85714285714289</v>
      </c>
      <c r="K42" s="19">
        <v>1</v>
      </c>
      <c r="L42" s="37" t="s">
        <v>156</v>
      </c>
      <c r="M42" s="37" t="s">
        <v>157</v>
      </c>
      <c r="N42" s="40"/>
    </row>
    <row r="43" spans="2:14" ht="18.600000000000001" customHeight="1" x14ac:dyDescent="0.2">
      <c r="B43" s="15">
        <v>33</v>
      </c>
      <c r="C43" s="16" t="s">
        <v>158</v>
      </c>
      <c r="D43" s="16" t="s">
        <v>159</v>
      </c>
      <c r="E43" s="16" t="s">
        <v>160</v>
      </c>
      <c r="F43" s="16">
        <v>1</v>
      </c>
      <c r="G43" s="17" t="s">
        <v>43</v>
      </c>
      <c r="H43" s="17" t="s">
        <v>104</v>
      </c>
      <c r="I43" s="19">
        <v>1072</v>
      </c>
      <c r="J43" s="24">
        <f>I43/3.5</f>
        <v>306.28571428571428</v>
      </c>
      <c r="K43" s="19">
        <v>1</v>
      </c>
      <c r="L43" s="16">
        <v>437689</v>
      </c>
      <c r="M43" s="16">
        <v>6073428</v>
      </c>
      <c r="N43" s="27"/>
    </row>
    <row r="44" spans="2:14" x14ac:dyDescent="0.2">
      <c r="B44" s="43"/>
      <c r="C44" s="44"/>
      <c r="D44" s="45"/>
      <c r="E44" s="44"/>
      <c r="F44" s="45"/>
      <c r="G44" s="46"/>
      <c r="H44" s="47" t="s">
        <v>161</v>
      </c>
      <c r="I44" s="48">
        <f>SUBTOTAL(109,Table224[8])</f>
        <v>29161.55</v>
      </c>
      <c r="J44" s="48">
        <f>SUBTOTAL(109,Table224[9])</f>
        <v>8331.8714285714304</v>
      </c>
      <c r="K44" s="47"/>
      <c r="L44" s="45"/>
      <c r="M44" s="45"/>
      <c r="N44" s="49"/>
    </row>
    <row r="45" spans="2:14" x14ac:dyDescent="0.2">
      <c r="L45" s="50"/>
      <c r="M45" s="50"/>
    </row>
    <row r="47" spans="2:14" x14ac:dyDescent="0.2">
      <c r="B47" s="51" t="s">
        <v>162</v>
      </c>
      <c r="C47" s="51"/>
      <c r="D47" s="51"/>
      <c r="E47" s="51"/>
      <c r="F47" s="51"/>
      <c r="G47" s="16"/>
      <c r="H47" s="16"/>
    </row>
    <row r="48" spans="2:14" x14ac:dyDescent="0.2">
      <c r="B48" s="52" t="s">
        <v>163</v>
      </c>
      <c r="C48" s="53"/>
      <c r="D48" s="53"/>
      <c r="E48" s="53"/>
      <c r="F48" s="53"/>
      <c r="G48" s="54"/>
      <c r="H48" s="16">
        <v>2025</v>
      </c>
    </row>
    <row r="49" spans="2:8" x14ac:dyDescent="0.2">
      <c r="B49" s="55" t="s">
        <v>164</v>
      </c>
      <c r="C49" s="55"/>
      <c r="D49" s="55"/>
      <c r="E49" s="55"/>
      <c r="F49" s="55"/>
      <c r="G49" s="55"/>
      <c r="H49" s="16">
        <v>25209</v>
      </c>
    </row>
    <row r="50" spans="2:8" x14ac:dyDescent="0.2">
      <c r="B50" s="55" t="s">
        <v>165</v>
      </c>
      <c r="C50" s="55"/>
      <c r="D50" s="55"/>
      <c r="E50" s="55"/>
      <c r="F50" s="55"/>
      <c r="G50" s="55"/>
      <c r="H50" s="16">
        <v>8152</v>
      </c>
    </row>
    <row r="51" spans="2:8" x14ac:dyDescent="0.2">
      <c r="B51" s="55" t="s">
        <v>166</v>
      </c>
      <c r="C51" s="55"/>
      <c r="D51" s="55"/>
      <c r="E51" s="55"/>
      <c r="F51" s="55"/>
      <c r="G51" s="55"/>
      <c r="H51" s="16">
        <v>6302</v>
      </c>
    </row>
    <row r="52" spans="2:8" x14ac:dyDescent="0.2">
      <c r="B52" s="55" t="s">
        <v>167</v>
      </c>
      <c r="C52" s="55"/>
      <c r="D52" s="55"/>
      <c r="E52" s="55"/>
      <c r="F52" s="55"/>
      <c r="G52" s="55"/>
      <c r="H52" s="16">
        <v>489</v>
      </c>
    </row>
    <row r="53" spans="2:8" x14ac:dyDescent="0.2">
      <c r="B53" s="55" t="s">
        <v>168</v>
      </c>
      <c r="C53" s="55"/>
      <c r="D53" s="55"/>
      <c r="E53" s="55"/>
      <c r="F53" s="55"/>
      <c r="G53" s="55"/>
      <c r="H53" s="16">
        <v>1361</v>
      </c>
    </row>
    <row r="54" spans="2:8" x14ac:dyDescent="0.2">
      <c r="B54" s="55" t="s">
        <v>169</v>
      </c>
      <c r="C54" s="55"/>
      <c r="D54" s="55"/>
      <c r="E54" s="55"/>
      <c r="F54" s="55"/>
      <c r="G54" s="55"/>
      <c r="H54" s="16"/>
    </row>
  </sheetData>
  <mergeCells count="11">
    <mergeCell ref="B50:G50"/>
    <mergeCell ref="B51:G51"/>
    <mergeCell ref="B52:G52"/>
    <mergeCell ref="B53:G53"/>
    <mergeCell ref="B54:G54"/>
    <mergeCell ref="M1:N1"/>
    <mergeCell ref="M2:N2"/>
    <mergeCell ref="D3:L3"/>
    <mergeCell ref="B47:F47"/>
    <mergeCell ref="B48:G48"/>
    <mergeCell ref="B49:G49"/>
  </mergeCells>
  <pageMargins left="0.7" right="0.7" top="0.75" bottom="0.75" header="0.3" footer="0.3"/>
  <pageSetup paperSize="9" scale="50" fitToHeight="0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2</vt:i4>
      </vt:variant>
    </vt:vector>
  </HeadingPairs>
  <TitlesOfParts>
    <vt:vector size="2" baseType="lpstr">
      <vt:lpstr>2025 (2)</vt:lpstr>
      <vt:lpstr>Lapas1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Ričardas Stepaitis</dc:creator>
  <cp:lastModifiedBy>Sakiu Savivaldybe</cp:lastModifiedBy>
  <dcterms:created xsi:type="dcterms:W3CDTF">2015-06-05T18:19:34Z</dcterms:created>
  <dcterms:modified xsi:type="dcterms:W3CDTF">2025-04-25T11:24:44Z</dcterms:modified>
</cp:coreProperties>
</file>