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stepaitis\Documents\CIVILINĖ SAUGA\KAS\"/>
    </mc:Choice>
  </mc:AlternateContent>
  <xr:revisionPtr revIDLastSave="0" documentId="13_ncr:1_{7155A415-E094-4594-9837-3871C947520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2025 (2)" sheetId="2" r:id="rId1"/>
    <sheet name="Lapas1" sheetId="1" r:id="rId2"/>
  </sheets>
  <externalReferences>
    <externalReference r:id="rId3"/>
    <externalReference r:id="rId4"/>
  </externalReferences>
  <definedNames>
    <definedName name="_xlnm._FilterDatabase" localSheetId="0" hidden="1">'2025 (2)'!$B$10:$M$28</definedName>
    <definedName name="Activity1_Name">#REF!</definedName>
    <definedName name="Activity2_Name">#REF!</definedName>
    <definedName name="Activity3_Name">#REF!</definedName>
    <definedName name="Activity4_Name">#REF!</definedName>
    <definedName name="Activity5_Name">#REF!</definedName>
    <definedName name="Activity6_Name">#REF!</definedName>
    <definedName name="Activity7_Name">#REF!</definedName>
    <definedName name="Activity8_Name">#REF!</definedName>
    <definedName name="Activities_Column">#REF!</definedName>
    <definedName name="Activities_Validation_List">OFFSET(#REF!,0,0,COUNTA(List_Of_Activities),1)</definedName>
    <definedName name="Actual">(PeriodInActual*(#REF!&gt;0))*PeriodInPlan</definedName>
    <definedName name="ActualBeyond">PeriodInActual*(#REF!&gt;0)</definedName>
    <definedName name="AHA" localSheetId="0">'2025 (2)'!#REF!</definedName>
    <definedName name="AHA">[1]DATA!#REF!</definedName>
    <definedName name="Amount_Direct_Costs">#REF!</definedName>
    <definedName name="Amount_Indirect_Costs">#REF!</definedName>
    <definedName name="BENDRAS" localSheetId="0">#REF!</definedName>
    <definedName name="BENDRAS">#REF!</definedName>
    <definedName name="Civilinės_saugos_būklės_valstybės_ir_savivaldybių_institucijose_ir_įstaigose___kitose_įstaigose_ir_ūkio_subjektuose_patikrinimų_organizavimo_ir_atlikimo__privalomų_nurodymų_pašalinti_civilinę_saugą_reglamentuojančių_teisės_aktų__pažeidimus_davimo_ir_vykdy">'[2]CSS subjektai'!#REF!</definedName>
    <definedName name="dsfsd">#REF!</definedName>
    <definedName name="Duom">#REF!</definedName>
    <definedName name="h">#REF!</definedName>
    <definedName name="JR_PAGE_ANCHOR_0_1">#REF!</definedName>
    <definedName name="k">#REF!</definedName>
    <definedName name="List_Of_Activities">#REF!</definedName>
    <definedName name="OBA">#REF!</definedName>
    <definedName name="PercentComplete">PercentCompleteBeyond*PeriodInPlan</definedName>
    <definedName name="PercentCompleteBeyond">(#REF!=MEDIAN(#REF!,#REF!,#REF!+#REF!)*(#REF!&gt;0))*((#REF!&lt;(INT(#REF!+#REF!*#REF!)))+(#REF!=#REF!))*(#REF!&gt;0)</definedName>
    <definedName name="period_selected">#REF!</definedName>
    <definedName name="PeriodInActual">#REF!=MEDIAN(#REF!,#REF!,#REF!+#REF!-1)</definedName>
    <definedName name="PeriodInPlan">#REF!=MEDIAN(#REF!,#REF!,#REF!+#REF!-1)</definedName>
    <definedName name="Plan">PeriodInPlan*(#REF!&gt;0)</definedName>
    <definedName name="PRIESGAISRINE_10" localSheetId="0">#REF!</definedName>
    <definedName name="PRIESGAISRINE_10">#REF!</definedName>
    <definedName name="sdas">#REF!</definedName>
    <definedName name="sdfsdfs">#REF!</definedName>
    <definedName name="Types_Of_Expenditures_Column">#REF!</definedName>
    <definedName name="TitleRegion..BO60">#REF!</definedName>
    <definedName name="Total_Project_Management_Costs">#REF!</definedName>
    <definedName name="valuevx">42.314159</definedName>
    <definedName name="vertex42_copyright" hidden="1">"© 2006-2018 Vertex42 LLC"</definedName>
    <definedName name="vertex42_id" hidden="1">"gantt-chart_L.xlsx"</definedName>
    <definedName name="vertex42_title" hidden="1">"Gantt Chart Template"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I29" i="2" l="1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4" i="2"/>
  <c r="J13" i="2"/>
  <c r="J12" i="2"/>
  <c r="J11" i="2"/>
  <c r="K5" i="2"/>
  <c r="I5" i="2"/>
  <c r="K4" i="2"/>
  <c r="I4" i="2"/>
  <c r="J5" i="2" l="1"/>
  <c r="J4" i="2"/>
  <c r="J29" i="2"/>
</calcChain>
</file>

<file path=xl/sharedStrings.xml><?xml version="1.0" encoding="utf-8"?>
<sst xmlns="http://schemas.openxmlformats.org/spreadsheetml/2006/main" count="145" uniqueCount="111">
  <si>
    <t>Patvirtinta</t>
  </si>
  <si>
    <t>ŠAKIŲ RAJONO SAVIVALDYBĖS KOLEKTYVINĖS APSAUGOS STATINIŲ SĄRAŠAS</t>
  </si>
  <si>
    <t>Eil. Nr</t>
  </si>
  <si>
    <t>Seniūnija</t>
  </si>
  <si>
    <t>Gyvenamoji vietovė</t>
  </si>
  <si>
    <t>Gatvė</t>
  </si>
  <si>
    <t>Namo numeris</t>
  </si>
  <si>
    <t>Statinio ar patalpos pavadinimas</t>
  </si>
  <si>
    <t>Statinio ar patalpos valdytojas</t>
  </si>
  <si>
    <t>Kolektyvinės apsaugos statinio (toliau – KAS) plotas, kv. m</t>
  </si>
  <si>
    <t>KAS talpinamų gyventojų skaičius</t>
  </si>
  <si>
    <t>Ar KAS pritaikytas asmenims su negalia? (TAIP-1)</t>
  </si>
  <si>
    <t>LKS koordinatė X</t>
  </si>
  <si>
    <t>LKS koordinatė Y</t>
  </si>
  <si>
    <t>Pastabos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</si>
  <si>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</si>
  <si>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</si>
  <si>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</si>
  <si>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</si>
  <si>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</si>
  <si>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</si>
  <si>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</si>
  <si>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</si>
  <si>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</si>
  <si>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</si>
  <si>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</si>
  <si>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</si>
  <si>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</si>
  <si>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Nepriklausomybės</t>
  </si>
  <si>
    <t>Kultūros namai</t>
  </si>
  <si>
    <t>Gelgaudiškio</t>
  </si>
  <si>
    <t>Gelgaudiškis</t>
  </si>
  <si>
    <t xml:space="preserve">Mokyklos </t>
  </si>
  <si>
    <t>Mokykla</t>
  </si>
  <si>
    <t>Gelgaudiškio pagrindinė mokykla</t>
  </si>
  <si>
    <t>Rūsys, būklė - gera, WC -yra, vanduo -yra, ventiliacija-natūrali</t>
  </si>
  <si>
    <t>Griškabūdžio</t>
  </si>
  <si>
    <t>Griškabūdis</t>
  </si>
  <si>
    <t>J. Jablonskio</t>
  </si>
  <si>
    <t>Laisvalaikio centras</t>
  </si>
  <si>
    <t>Šakių kultūros centras</t>
  </si>
  <si>
    <t>rūsys, būklė -patenkinama, patalpoje yra katilinė, WC-nėra, vanduo -yra, ventiliacija-yra</t>
  </si>
  <si>
    <t>Alyvų</t>
  </si>
  <si>
    <t>Griškabūdžio gimnazija</t>
  </si>
  <si>
    <t>Kidulių</t>
  </si>
  <si>
    <t>Kiduliai</t>
  </si>
  <si>
    <t>Nemuno</t>
  </si>
  <si>
    <t>Kidulių pagrindinė mokykla</t>
  </si>
  <si>
    <t>Voveriai</t>
  </si>
  <si>
    <t>Aušros</t>
  </si>
  <si>
    <t>Šakių r. sav. Administracija Naudotojas - Voverių bendruomenės centras</t>
  </si>
  <si>
    <t xml:space="preserve">427647 </t>
  </si>
  <si>
    <t>6097817</t>
  </si>
  <si>
    <t>Kriūkų</t>
  </si>
  <si>
    <t>Joginiškiai</t>
  </si>
  <si>
    <t>Panemunių mokykla-daugiafunkcis centras</t>
  </si>
  <si>
    <t>Kudirkos Naumiesčio</t>
  </si>
  <si>
    <t>Kudirkos naumiestis</t>
  </si>
  <si>
    <t>Vytauto</t>
  </si>
  <si>
    <t>Kudirkos Naumiesčio V. Kudirkos gimnazija</t>
  </si>
  <si>
    <t>cokolis, būklė- gera, vanduo- yra, WC-yra, ventiliacija - nėra</t>
  </si>
  <si>
    <t>Lekėčių</t>
  </si>
  <si>
    <t>Lekėčiai</t>
  </si>
  <si>
    <t>Pušyno</t>
  </si>
  <si>
    <t xml:space="preserve">Panemunių mokykla-daugiafunkcis centras </t>
  </si>
  <si>
    <t>rūsys, būklė gera, WC- nėra, vanduo- yra, ventiliacija -natūrali</t>
  </si>
  <si>
    <t>Lukšių</t>
  </si>
  <si>
    <t>Lukšiai</t>
  </si>
  <si>
    <t>A. Tatarės</t>
  </si>
  <si>
    <t>Šakių r. sav. administracija</t>
  </si>
  <si>
    <t>rūsys, būklė - remontas, WC- nėra, vanduo- yra, ventiliacijos -nėra. Šiuo metu vyksta pastato vidaus patalpų renovacija</t>
  </si>
  <si>
    <t>Lukšių V. Grybo gimnazija</t>
  </si>
  <si>
    <t>Tubeliai</t>
  </si>
  <si>
    <t>Beržų</t>
  </si>
  <si>
    <t>Zyplių dvaro arklidės</t>
  </si>
  <si>
    <t>448435</t>
  </si>
  <si>
    <t>6089849</t>
  </si>
  <si>
    <t>Plokščių</t>
  </si>
  <si>
    <t>Plokščiai</t>
  </si>
  <si>
    <t>Sintautų</t>
  </si>
  <si>
    <t>Sintautai</t>
  </si>
  <si>
    <t>P. Vaičaičio</t>
  </si>
  <si>
    <t>Sintautų pagrindinė mokykla</t>
  </si>
  <si>
    <t>Šakių</t>
  </si>
  <si>
    <t>Šakiai</t>
  </si>
  <si>
    <t>V. Kudirkos</t>
  </si>
  <si>
    <t>Šakių "Žiburio" gimnazija</t>
  </si>
  <si>
    <t>cokolis, būklė - gera, WC- yra, vanduo- yra, ventiliacija- yra</t>
  </si>
  <si>
    <t>cokolis, būklė -gera,WC-yra, vanduo-yra, ventiliacija-natūrali</t>
  </si>
  <si>
    <t xml:space="preserve">V. Kudirkos </t>
  </si>
  <si>
    <t>Sporto salė; Baseinas</t>
  </si>
  <si>
    <t>Šakių rajono savivaldybės jaunimo kūrybos ir sporto centras</t>
  </si>
  <si>
    <t>rūsys, būklė-gera, WC-nėra, vanduo-yra,-ventiliacija -natūrali</t>
  </si>
  <si>
    <t>J. Basanavičiaus</t>
  </si>
  <si>
    <t>Šakių "Varpo" mokykla</t>
  </si>
  <si>
    <t>rūsys, cokolis, būklė - gera, WC- nėra, vanduo- yra, ventiliacijos- nėra</t>
  </si>
  <si>
    <t>Parko</t>
  </si>
  <si>
    <t>Bendrabutis</t>
  </si>
  <si>
    <t>Gelgaudiškio "Šaltinio" ugdymo centra</t>
  </si>
  <si>
    <t>435114</t>
  </si>
  <si>
    <t>6105147</t>
  </si>
  <si>
    <t>Viso:</t>
  </si>
  <si>
    <t>Kolektyvinės apsaugos statinių poreikis</t>
  </si>
  <si>
    <t>Metai</t>
  </si>
  <si>
    <t>Nuolatinių savivaldybės gyventojų skaičius, iš viso</t>
  </si>
  <si>
    <t>Savivaldybės gyventojų skaičius, kuriam nustatytas kolektyvinės apsaugos statinių poreikis, iš jų:</t>
  </si>
  <si>
    <t>25 procentai nuo bendro nuolatinių savivaldybės gyventojų skaičiaus</t>
  </si>
  <si>
    <t>nuolatiniai savivaldybės gyventojai – asmenys su negalia</t>
  </si>
  <si>
    <t>nuolatiniai savivaldybės gyventojai – vaikai iki 7 metų</t>
  </si>
  <si>
    <t xml:space="preserve">nuolatiniai savivaldybės gyventojai – socialinę globą gaunantys senyvo amžiaus asmenys </t>
  </si>
  <si>
    <t xml:space="preserve">Šakių rajono savivaldybės mero 2026-05-     d.   potvarkiu Nr.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</si>
</sst>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theme="1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</cellStyleXfs>
  <cellXfs count="4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165" fontId="6" fillId="0" borderId="0" xfId="2" applyNumberFormat="1" applyFont="1" applyFill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8" fillId="2" borderId="1" xfId="3" applyFont="1" applyFill="1" applyBorder="1" applyAlignment="1">
      <alignment horizontal="left" vertical="center" wrapText="1"/>
    </xf>
    <xf numFmtId="1" fontId="3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8" fillId="0" borderId="0" xfId="1" applyFont="1"/>
    <xf numFmtId="2" fontId="3" fillId="0" borderId="4" xfId="1" applyNumberFormat="1" applyFont="1" applyBorder="1" applyAlignment="1">
      <alignment horizontal="left" vertical="top" wrapText="1"/>
    </xf>
    <xf numFmtId="2" fontId="8" fillId="0" borderId="4" xfId="1" applyNumberFormat="1" applyFont="1" applyBorder="1" applyAlignment="1">
      <alignment horizontal="left" vertical="top" wrapText="1"/>
    </xf>
    <xf numFmtId="0" fontId="9" fillId="0" borderId="0" xfId="1" applyFont="1"/>
    <xf numFmtId="49" fontId="3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2" fontId="3" fillId="0" borderId="1" xfId="1" applyNumberFormat="1" applyFont="1" applyBorder="1" applyAlignment="1">
      <alignment horizontal="left" vertical="top" wrapText="1"/>
    </xf>
    <xf numFmtId="0" fontId="3" fillId="0" borderId="1" xfId="3" applyFont="1" applyBorder="1" applyAlignment="1">
      <alignment horizontal="left" vertical="center" wrapText="1"/>
    </xf>
    <xf numFmtId="2" fontId="3" fillId="0" borderId="4" xfId="4" applyNumberFormat="1" applyFont="1" applyBorder="1" applyAlignment="1">
      <alignment horizontal="left" vertical="top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1" fontId="3" fillId="0" borderId="6" xfId="0" applyNumberFormat="1" applyFont="1" applyBorder="1" applyAlignment="1">
      <alignment horizontal="center" vertical="center" wrapText="1"/>
    </xf>
    <xf numFmtId="1" fontId="10" fillId="0" borderId="6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left" vertical="top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3" fillId="0" borderId="4" xfId="1" applyFont="1" applyBorder="1" applyAlignment="1">
      <alignment horizontal="left"/>
    </xf>
    <xf numFmtId="0" fontId="3" fillId="0" borderId="7" xfId="1" applyFont="1" applyBorder="1" applyAlignment="1">
      <alignment horizontal="left"/>
    </xf>
    <xf numFmtId="0" fontId="3" fillId="0" borderId="8" xfId="1" applyFont="1" applyBorder="1" applyAlignment="1">
      <alignment horizontal="left"/>
    </xf>
    <xf numFmtId="0" fontId="10" fillId="0" borderId="1" xfId="1" applyFont="1" applyBorder="1" applyAlignment="1">
      <alignment horizontal="center" vertical="center" wrapText="1"/>
    </xf>
  </cellXfs>
  <cellStyles count="5">
    <cellStyle name="Įprastas" xfId="0" builtinId="0"/>
    <cellStyle name="Kablelis 2" xfId="2" xr:uid="{398A0ACA-B183-4E9B-BBD4-71762F1001D8}"/>
    <cellStyle name="Normal 2 2" xfId="1" xr:uid="{1698353F-68D2-447C-BE9A-F2A8C1D76CB9}"/>
    <cellStyle name="Normal 2 2 3 2" xfId="3" xr:uid="{1F943E94-C3FF-4B32-B9DD-EBBCAABEB373}"/>
    <cellStyle name="Normal 2 2 3 3" xfId="4" xr:uid="{F14BA577-F54C-49D7-8D9B-A9A10E08E698}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186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charset val="186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fill>
        <patternFill patternType="none">
          <fgColor rgb="FF000000"/>
          <bgColor auto="1"/>
        </patternFill>
      </fill>
      <alignment horizontal="left" vertical="center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stepaitis\Documents\CIVILIN&#278;%20SAUGA\KAS\KAS%202025-04_%20&#352;aki&#371;%20(1).xlsx" TargetMode="External"/><Relationship Id="rId1" Type="http://schemas.openxmlformats.org/officeDocument/2006/relationships/externalLinkPath" Target="KAS%202025-04_%20&#352;aki&#371;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d424/Desktop/Objektai/CSS%20subjektai%202022%20m.%202022-03-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TA"/>
      <sheetName val="2025"/>
      <sheetName val="2025 (2)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SS subjektai"/>
      <sheetName val="1"/>
      <sheetName val="Savivaldybių tikrintojai"/>
      <sheetName val="VPGT tikrintojai"/>
      <sheetName val="Darbo krūvio standartas"/>
      <sheetName val="PGV"/>
      <sheetName val="Astravo zon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27B432-BB0B-4AFE-9F5B-C3901E80C5EB}" name="Table224" displayName="Table224" ref="B10:N29" totalsRowCount="1" headerRowDxfId="30" dataDxfId="28" headerRowBorderDxfId="29" tableBorderDxfId="27" totalsRowBorderDxfId="26">
  <autoFilter ref="B10:N28" xr:uid="{00000000-0009-0000-0100-000002000000}"/>
  <sortState xmlns:xlrd2="http://schemas.microsoft.com/office/spreadsheetml/2017/richdata2" ref="B11:N28">
    <sortCondition ref="C10:C28"/>
  </sortState>
  <tableColumns count="13">
    <tableColumn id="1" xr3:uid="{8A3C1FB2-4E61-4659-BA67-74A8E0434E52}" name="1" dataDxfId="25" totalsRowDxfId="12">
      <calculatedColumnFormula>ROW(#REF!)</calculatedColumnFormula>
    </tableColumn>
    <tableColumn id="17" xr3:uid="{ADFEEB7B-02AC-414E-AAFE-BAEF3034373A}" name="2" dataDxfId="24" totalsRowDxfId="11"/>
    <tableColumn id="5" xr3:uid="{107A4FA9-1613-4B9C-9590-A2AC0BFB4BB5}" name="3" dataDxfId="23" totalsRowDxfId="10" dataCellStyle="Normal 2 2"/>
    <tableColumn id="15" xr3:uid="{FFA17892-9EF4-478B-BFC2-C36E7A26326A}" name="4" dataDxfId="22" totalsRowDxfId="9"/>
    <tableColumn id="6" xr3:uid="{1C5B98DE-1AFE-494D-891D-915065A01D78}" name="5" dataDxfId="21" totalsRowDxfId="8" dataCellStyle="Normal 2 2"/>
    <tableColumn id="18" xr3:uid="{5D81B53B-E292-4840-A515-C0BA3DA01F21}" name="6" dataDxfId="20" totalsRowDxfId="7" dataCellStyle="Normal 2 2"/>
    <tableColumn id="20" xr3:uid="{4E2AD37E-A843-4C0D-A197-7557C007BB97}" name="7" totalsRowLabel="Viso:" dataDxfId="19" totalsRowDxfId="6" dataCellStyle="Normal 2 2"/>
    <tableColumn id="23" xr3:uid="{FD20FBC9-79F9-4418-A79F-71AA23D16CE7}" name="8" totalsRowFunction="sum" dataDxfId="18" totalsRowDxfId="5" dataCellStyle="Normal 2 2"/>
    <tableColumn id="13" xr3:uid="{0EF71CB8-0A79-4A4A-8F5B-D6D657B3EB7F}" name="9" totalsRowFunction="sum" dataDxfId="17" totalsRowDxfId="4" dataCellStyle="Normal 2 2">
      <calculatedColumnFormula>I11/3.5</calculatedColumnFormula>
    </tableColumn>
    <tableColumn id="25" xr3:uid="{3ED726E7-451C-416A-B328-9B1D38ED8F8A}" name="10" dataDxfId="16" totalsRowDxfId="3" dataCellStyle="Normal 2 2"/>
    <tableColumn id="8" xr3:uid="{B3222BD6-37FF-4D04-ADAE-608E700F5A0D}" name="11" dataDxfId="15" totalsRowDxfId="2" dataCellStyle="Normal 2 2"/>
    <tableColumn id="3" xr3:uid="{2FEA1E44-4363-40A8-B131-6A7DD0EE4ACF}" name="12" dataDxfId="14" totalsRowDxfId="1" dataCellStyle="Normal 2 2"/>
    <tableColumn id="21" xr3:uid="{C6E1FB5A-598A-4F12-8BF7-10F780D3FDFC}" name="13" dataDxfId="13" totalsRowDxfId="0" dataCellStyle="Normal 2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DDB16-D0E4-458B-BC5D-5EF7F8B302F0}">
  <sheetPr>
    <pageSetUpPr fitToPage="1"/>
  </sheetPr>
  <dimension ref="B1:N39"/>
  <sheetViews>
    <sheetView tabSelected="1" zoomScale="85" zoomScaleNormal="85" workbookViewId="0">
      <pane xSplit="2" ySplit="10" topLeftCell="C23" activePane="bottomRight" state="frozen"/>
      <selection pane="topRight" activeCell="E1" sqref="E1"/>
      <selection pane="bottomLeft" activeCell="A5" sqref="A5"/>
      <selection pane="bottomRight" activeCell="P6" sqref="P6"/>
    </sheetView>
  </sheetViews>
  <sheetFormatPr defaultColWidth="9.140625" defaultRowHeight="12.75" x14ac:dyDescent="0.2"/>
  <cols>
    <col min="1" max="1" width="3.140625" style="1" customWidth="1"/>
    <col min="2" max="2" width="8.85546875" style="1" customWidth="1"/>
    <col min="3" max="4" width="16.28515625" style="2" customWidth="1"/>
    <col min="5" max="5" width="18.7109375" style="2" customWidth="1"/>
    <col min="6" max="6" width="11.5703125" style="2" customWidth="1"/>
    <col min="7" max="7" width="29" style="2" customWidth="1"/>
    <col min="8" max="8" width="23" style="2" customWidth="1"/>
    <col min="9" max="9" width="13.140625" style="2" customWidth="1"/>
    <col min="10" max="10" width="14.7109375" style="3" bestFit="1" customWidth="1"/>
    <col min="11" max="11" width="16.7109375" style="3" bestFit="1" customWidth="1"/>
    <col min="12" max="13" width="15.42578125" style="3" customWidth="1"/>
    <col min="14" max="14" width="24.7109375" style="3" customWidth="1"/>
    <col min="15" max="16384" width="9.140625" style="1"/>
  </cols>
  <sheetData>
    <row r="1" spans="2:14" x14ac:dyDescent="0.2">
      <c r="M1" s="38" t="s">
        <v>0</v>
      </c>
      <c r="N1" s="38"/>
    </row>
    <row r="2" spans="2:14" ht="31.5" customHeight="1" x14ac:dyDescent="0.2">
      <c r="M2" s="39" t="s">
        <v>110</v>
      </c>
      <c r="N2" s="39"/>
    </row>
    <row r="3" spans="2:14" ht="15" x14ac:dyDescent="0.2">
      <c r="D3" s="40" t="s">
        <v>1</v>
      </c>
      <c r="E3" s="41"/>
      <c r="F3" s="41"/>
      <c r="G3" s="41"/>
      <c r="H3" s="41"/>
      <c r="I3" s="41"/>
      <c r="J3" s="41"/>
      <c r="K3" s="41"/>
      <c r="L3" s="41"/>
    </row>
    <row r="4" spans="2:14" x14ac:dyDescent="0.2">
      <c r="I4" s="5">
        <f>SUBTOTAL(9,Table224[8])</f>
        <v>37956</v>
      </c>
      <c r="J4" s="5">
        <f>SUBTOTAL(9,Table224[9])</f>
        <v>10844.571428571429</v>
      </c>
      <c r="K4" s="5">
        <f>SUBTOTAL(9,Table224[10])</f>
        <v>15</v>
      </c>
      <c r="M4" s="6"/>
      <c r="N4" s="6"/>
    </row>
    <row r="5" spans="2:14" x14ac:dyDescent="0.2">
      <c r="I5" s="5">
        <f>SUM(Table224[8])</f>
        <v>37956</v>
      </c>
      <c r="J5" s="5">
        <f>SUM(Table224[9])</f>
        <v>10844.571428571429</v>
      </c>
      <c r="K5" s="5">
        <f>SUM(Table224[10])</f>
        <v>15</v>
      </c>
      <c r="L5" s="6"/>
      <c r="M5" s="6"/>
      <c r="N5" s="5"/>
    </row>
    <row r="6" spans="2:14" ht="69" customHeight="1" x14ac:dyDescent="0.2">
      <c r="B6" s="7" t="s">
        <v>2</v>
      </c>
      <c r="C6" s="7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7" t="s">
        <v>9</v>
      </c>
      <c r="J6" s="8" t="s">
        <v>10</v>
      </c>
      <c r="K6" s="8" t="s">
        <v>11</v>
      </c>
      <c r="L6" s="7" t="s">
        <v>12</v>
      </c>
      <c r="M6" s="7" t="s">
        <v>13</v>
      </c>
      <c r="N6" s="7" t="s">
        <v>14</v>
      </c>
    </row>
    <row r="7" spans="2:14" hidden="1" x14ac:dyDescent="0.2">
      <c r="I7" s="6"/>
      <c r="J7" s="6"/>
      <c r="K7" s="6"/>
      <c r="L7" s="6"/>
      <c r="M7" s="6"/>
      <c r="N7" s="6"/>
    </row>
    <row r="8" spans="2:14" hidden="1" x14ac:dyDescent="0.2">
      <c r="I8" s="1"/>
      <c r="J8" s="1"/>
      <c r="K8" s="1"/>
      <c r="L8" s="1"/>
      <c r="M8" s="1"/>
      <c r="N8" s="1"/>
    </row>
    <row r="9" spans="2:14" ht="6.75" customHeight="1" x14ac:dyDescent="0.2">
      <c r="C9" s="9"/>
      <c r="I9" s="1"/>
      <c r="J9" s="1"/>
      <c r="K9" s="1"/>
      <c r="L9" s="1"/>
      <c r="M9" s="1"/>
      <c r="N9" s="1"/>
    </row>
    <row r="10" spans="2:14" s="3" customFormat="1" ht="18.75" customHeight="1" x14ac:dyDescent="0.25">
      <c r="B10" s="10" t="s">
        <v>15</v>
      </c>
      <c r="C10" s="10" t="s">
        <v>16</v>
      </c>
      <c r="D10" s="11" t="s">
        <v>17</v>
      </c>
      <c r="E10" s="11" t="s">
        <v>18</v>
      </c>
      <c r="F10" s="11" t="s">
        <v>19</v>
      </c>
      <c r="G10" s="10" t="s">
        <v>20</v>
      </c>
      <c r="H10" s="11" t="s">
        <v>21</v>
      </c>
      <c r="I10" s="11" t="s">
        <v>22</v>
      </c>
      <c r="J10" s="11" t="s">
        <v>23</v>
      </c>
      <c r="K10" s="10" t="s">
        <v>24</v>
      </c>
      <c r="L10" s="11" t="s">
        <v>25</v>
      </c>
      <c r="M10" s="11" t="s">
        <v>26</v>
      </c>
      <c r="N10" s="11" t="s">
        <v>27</v>
      </c>
    </row>
    <row r="11" spans="2:14" ht="39" customHeight="1" x14ac:dyDescent="0.2">
      <c r="B11" s="12">
        <v>1</v>
      </c>
      <c r="C11" s="13" t="s">
        <v>30</v>
      </c>
      <c r="D11" s="13" t="s">
        <v>31</v>
      </c>
      <c r="E11" s="13" t="s">
        <v>32</v>
      </c>
      <c r="F11" s="13">
        <v>1</v>
      </c>
      <c r="G11" s="14" t="s">
        <v>33</v>
      </c>
      <c r="H11" s="14" t="s">
        <v>34</v>
      </c>
      <c r="I11" s="16">
        <v>1682</v>
      </c>
      <c r="J11" s="16">
        <f t="shared" ref="J11:J28" si="0">I11/3.5</f>
        <v>480.57142857142856</v>
      </c>
      <c r="K11" s="16">
        <v>1</v>
      </c>
      <c r="L11" s="13">
        <v>435077</v>
      </c>
      <c r="M11" s="13">
        <v>6104988</v>
      </c>
      <c r="N11" s="21" t="s">
        <v>35</v>
      </c>
    </row>
    <row r="12" spans="2:14" s="23" customFormat="1" ht="50.25" customHeight="1" x14ac:dyDescent="0.2">
      <c r="B12" s="12">
        <v>2</v>
      </c>
      <c r="C12" s="17" t="s">
        <v>36</v>
      </c>
      <c r="D12" s="17" t="s">
        <v>37</v>
      </c>
      <c r="E12" s="17" t="s">
        <v>38</v>
      </c>
      <c r="F12" s="17">
        <v>1</v>
      </c>
      <c r="G12" s="18" t="s">
        <v>39</v>
      </c>
      <c r="H12" s="15" t="s">
        <v>40</v>
      </c>
      <c r="I12" s="19">
        <v>350</v>
      </c>
      <c r="J12" s="19">
        <f t="shared" si="0"/>
        <v>100</v>
      </c>
      <c r="K12" s="19"/>
      <c r="L12" s="17">
        <v>446701</v>
      </c>
      <c r="M12" s="17">
        <v>6079892</v>
      </c>
      <c r="N12" s="22" t="s">
        <v>41</v>
      </c>
    </row>
    <row r="13" spans="2:14" ht="18.600000000000001" customHeight="1" x14ac:dyDescent="0.2">
      <c r="B13" s="12">
        <v>3</v>
      </c>
      <c r="C13" s="13" t="s">
        <v>36</v>
      </c>
      <c r="D13" s="13" t="s">
        <v>37</v>
      </c>
      <c r="E13" s="13" t="s">
        <v>42</v>
      </c>
      <c r="F13" s="13">
        <v>4</v>
      </c>
      <c r="G13" s="14" t="s">
        <v>33</v>
      </c>
      <c r="H13" s="14" t="s">
        <v>43</v>
      </c>
      <c r="I13" s="16">
        <v>1070</v>
      </c>
      <c r="J13" s="16">
        <f t="shared" si="0"/>
        <v>305.71428571428572</v>
      </c>
      <c r="K13" s="16"/>
      <c r="L13" s="13">
        <v>446664</v>
      </c>
      <c r="M13" s="13">
        <v>6079570</v>
      </c>
      <c r="N13" s="21"/>
    </row>
    <row r="14" spans="2:14" ht="18.600000000000001" customHeight="1" x14ac:dyDescent="0.2">
      <c r="B14" s="12">
        <v>4</v>
      </c>
      <c r="C14" s="13" t="s">
        <v>44</v>
      </c>
      <c r="D14" s="13" t="s">
        <v>45</v>
      </c>
      <c r="E14" s="13" t="s">
        <v>46</v>
      </c>
      <c r="F14" s="13">
        <v>51</v>
      </c>
      <c r="G14" s="14" t="s">
        <v>33</v>
      </c>
      <c r="H14" s="14" t="s">
        <v>47</v>
      </c>
      <c r="I14" s="16">
        <v>950</v>
      </c>
      <c r="J14" s="19">
        <f t="shared" si="0"/>
        <v>271.42857142857144</v>
      </c>
      <c r="K14" s="16">
        <v>1</v>
      </c>
      <c r="L14" s="13">
        <v>422677</v>
      </c>
      <c r="M14" s="13">
        <v>6104024</v>
      </c>
      <c r="N14" s="21"/>
    </row>
    <row r="15" spans="2:14" ht="43.5" customHeight="1" x14ac:dyDescent="0.2">
      <c r="B15" s="12">
        <v>5</v>
      </c>
      <c r="C15" s="13" t="s">
        <v>44</v>
      </c>
      <c r="D15" s="24" t="s">
        <v>48</v>
      </c>
      <c r="E15" s="25" t="s">
        <v>49</v>
      </c>
      <c r="F15" s="25">
        <v>2</v>
      </c>
      <c r="G15" s="26" t="s">
        <v>33</v>
      </c>
      <c r="H15" s="26" t="s">
        <v>50</v>
      </c>
      <c r="I15" s="16">
        <v>1223</v>
      </c>
      <c r="J15" s="19">
        <f t="shared" si="0"/>
        <v>349.42857142857144</v>
      </c>
      <c r="K15" s="16">
        <v>1</v>
      </c>
      <c r="L15" s="24" t="s">
        <v>51</v>
      </c>
      <c r="M15" s="24" t="s">
        <v>52</v>
      </c>
      <c r="N15" s="27"/>
    </row>
    <row r="16" spans="2:14" ht="27" customHeight="1" x14ac:dyDescent="0.2">
      <c r="B16" s="12">
        <v>6</v>
      </c>
      <c r="C16" s="13" t="s">
        <v>53</v>
      </c>
      <c r="D16" s="13" t="s">
        <v>54</v>
      </c>
      <c r="E16" s="13" t="s">
        <v>32</v>
      </c>
      <c r="F16" s="13">
        <v>2</v>
      </c>
      <c r="G16" s="14" t="s">
        <v>33</v>
      </c>
      <c r="H16" s="14" t="s">
        <v>55</v>
      </c>
      <c r="I16" s="16">
        <v>1130</v>
      </c>
      <c r="J16" s="19">
        <f t="shared" si="0"/>
        <v>322.85714285714283</v>
      </c>
      <c r="K16" s="16">
        <v>1</v>
      </c>
      <c r="L16" s="13">
        <v>461699</v>
      </c>
      <c r="M16" s="13">
        <v>6103368</v>
      </c>
      <c r="N16" s="21"/>
    </row>
    <row r="17" spans="2:14" ht="27" customHeight="1" x14ac:dyDescent="0.2">
      <c r="B17" s="12">
        <v>7</v>
      </c>
      <c r="C17" s="13" t="s">
        <v>56</v>
      </c>
      <c r="D17" s="13" t="s">
        <v>57</v>
      </c>
      <c r="E17" s="13" t="s">
        <v>58</v>
      </c>
      <c r="F17" s="13">
        <v>44</v>
      </c>
      <c r="G17" s="14" t="s">
        <v>33</v>
      </c>
      <c r="H17" s="14" t="s">
        <v>59</v>
      </c>
      <c r="I17" s="16">
        <v>2284</v>
      </c>
      <c r="J17" s="19">
        <f t="shared" si="0"/>
        <v>652.57142857142856</v>
      </c>
      <c r="K17" s="16">
        <v>1</v>
      </c>
      <c r="L17" s="13">
        <v>426553</v>
      </c>
      <c r="M17" s="13">
        <v>6071522</v>
      </c>
      <c r="N17" s="21" t="s">
        <v>60</v>
      </c>
    </row>
    <row r="18" spans="2:14" ht="28.5" customHeight="1" x14ac:dyDescent="0.2">
      <c r="B18" s="12">
        <v>8</v>
      </c>
      <c r="C18" s="13" t="s">
        <v>61</v>
      </c>
      <c r="D18" s="13" t="s">
        <v>62</v>
      </c>
      <c r="E18" s="13" t="s">
        <v>63</v>
      </c>
      <c r="F18" s="13">
        <v>8</v>
      </c>
      <c r="G18" s="26" t="s">
        <v>33</v>
      </c>
      <c r="H18" s="28" t="s">
        <v>64</v>
      </c>
      <c r="I18" s="16">
        <v>992</v>
      </c>
      <c r="J18" s="19">
        <f t="shared" si="0"/>
        <v>283.42857142857144</v>
      </c>
      <c r="K18" s="16">
        <v>1</v>
      </c>
      <c r="L18" s="13">
        <v>468101</v>
      </c>
      <c r="M18" s="13">
        <v>6094346</v>
      </c>
      <c r="N18" s="21" t="s">
        <v>65</v>
      </c>
    </row>
    <row r="19" spans="2:14" s="20" customFormat="1" ht="23.25" customHeight="1" x14ac:dyDescent="0.2">
      <c r="B19" s="12">
        <v>9</v>
      </c>
      <c r="C19" s="17" t="s">
        <v>66</v>
      </c>
      <c r="D19" s="17" t="s">
        <v>67</v>
      </c>
      <c r="E19" s="17" t="s">
        <v>68</v>
      </c>
      <c r="F19" s="17">
        <v>39</v>
      </c>
      <c r="G19" s="18" t="s">
        <v>29</v>
      </c>
      <c r="H19" s="18" t="s">
        <v>69</v>
      </c>
      <c r="I19" s="19">
        <v>370</v>
      </c>
      <c r="J19" s="19">
        <f t="shared" si="0"/>
        <v>105.71428571428571</v>
      </c>
      <c r="K19" s="19"/>
      <c r="L19" s="17">
        <v>447252</v>
      </c>
      <c r="M19" s="17">
        <v>6090664</v>
      </c>
      <c r="N19" s="22" t="s">
        <v>70</v>
      </c>
    </row>
    <row r="20" spans="2:14" ht="18.600000000000001" customHeight="1" x14ac:dyDescent="0.2">
      <c r="B20" s="12">
        <v>10</v>
      </c>
      <c r="C20" s="13" t="s">
        <v>66</v>
      </c>
      <c r="D20" s="13" t="s">
        <v>67</v>
      </c>
      <c r="E20" s="13" t="s">
        <v>68</v>
      </c>
      <c r="F20" s="13">
        <v>37</v>
      </c>
      <c r="G20" s="14" t="s">
        <v>33</v>
      </c>
      <c r="H20" s="14" t="s">
        <v>71</v>
      </c>
      <c r="I20" s="16">
        <v>1050</v>
      </c>
      <c r="J20" s="19">
        <f t="shared" si="0"/>
        <v>300</v>
      </c>
      <c r="K20" s="16">
        <v>1</v>
      </c>
      <c r="L20" s="13">
        <v>447131</v>
      </c>
      <c r="M20" s="13">
        <v>6090749</v>
      </c>
      <c r="N20" s="21"/>
    </row>
    <row r="21" spans="2:14" ht="18.600000000000001" customHeight="1" x14ac:dyDescent="0.2">
      <c r="B21" s="12">
        <v>11</v>
      </c>
      <c r="C21" s="13" t="s">
        <v>66</v>
      </c>
      <c r="D21" s="24" t="s">
        <v>72</v>
      </c>
      <c r="E21" s="13" t="s">
        <v>73</v>
      </c>
      <c r="F21" s="24" t="s">
        <v>17</v>
      </c>
      <c r="G21" s="14" t="s">
        <v>74</v>
      </c>
      <c r="H21" s="26" t="s">
        <v>40</v>
      </c>
      <c r="I21" s="16">
        <v>915</v>
      </c>
      <c r="J21" s="19">
        <f t="shared" si="0"/>
        <v>261.42857142857144</v>
      </c>
      <c r="K21" s="16">
        <v>1</v>
      </c>
      <c r="L21" s="24" t="s">
        <v>75</v>
      </c>
      <c r="M21" s="24" t="s">
        <v>76</v>
      </c>
      <c r="N21" s="27"/>
    </row>
    <row r="22" spans="2:14" ht="27" customHeight="1" x14ac:dyDescent="0.2">
      <c r="B22" s="12">
        <v>12</v>
      </c>
      <c r="C22" s="13" t="s">
        <v>77</v>
      </c>
      <c r="D22" s="13" t="s">
        <v>78</v>
      </c>
      <c r="E22" s="13" t="s">
        <v>32</v>
      </c>
      <c r="F22" s="13">
        <v>4</v>
      </c>
      <c r="G22" s="28" t="s">
        <v>33</v>
      </c>
      <c r="H22" s="14" t="s">
        <v>55</v>
      </c>
      <c r="I22" s="16">
        <v>958</v>
      </c>
      <c r="J22" s="19">
        <f t="shared" si="0"/>
        <v>273.71428571428572</v>
      </c>
      <c r="K22" s="16">
        <v>1</v>
      </c>
      <c r="L22" s="13">
        <v>446365</v>
      </c>
      <c r="M22" s="13">
        <v>6105261</v>
      </c>
      <c r="N22" s="21"/>
    </row>
    <row r="23" spans="2:14" ht="24.75" customHeight="1" x14ac:dyDescent="0.2">
      <c r="B23" s="12">
        <v>13</v>
      </c>
      <c r="C23" s="13" t="s">
        <v>79</v>
      </c>
      <c r="D23" s="13" t="s">
        <v>80</v>
      </c>
      <c r="E23" s="13" t="s">
        <v>81</v>
      </c>
      <c r="F23" s="13">
        <v>20</v>
      </c>
      <c r="G23" s="14" t="s">
        <v>33</v>
      </c>
      <c r="H23" s="18" t="s">
        <v>82</v>
      </c>
      <c r="I23" s="16">
        <v>667</v>
      </c>
      <c r="J23" s="19">
        <f t="shared" si="0"/>
        <v>190.57142857142858</v>
      </c>
      <c r="K23" s="16">
        <v>1</v>
      </c>
      <c r="L23" s="13">
        <v>435714</v>
      </c>
      <c r="M23" s="13">
        <v>6083241</v>
      </c>
      <c r="N23" s="21"/>
    </row>
    <row r="24" spans="2:14" ht="39" customHeight="1" x14ac:dyDescent="0.2">
      <c r="B24" s="12">
        <v>14</v>
      </c>
      <c r="C24" s="13" t="s">
        <v>83</v>
      </c>
      <c r="D24" s="13" t="s">
        <v>84</v>
      </c>
      <c r="E24" s="13" t="s">
        <v>85</v>
      </c>
      <c r="F24" s="13">
        <v>33</v>
      </c>
      <c r="G24" s="14" t="s">
        <v>86</v>
      </c>
      <c r="H24" s="26" t="s">
        <v>69</v>
      </c>
      <c r="I24" s="16">
        <v>5350</v>
      </c>
      <c r="J24" s="19">
        <f t="shared" si="0"/>
        <v>1528.5714285714287</v>
      </c>
      <c r="K24" s="16">
        <v>1</v>
      </c>
      <c r="L24" s="13">
        <v>438271</v>
      </c>
      <c r="M24" s="13">
        <v>6091454</v>
      </c>
      <c r="N24" s="29" t="s">
        <v>87</v>
      </c>
    </row>
    <row r="25" spans="2:14" ht="18.600000000000001" customHeight="1" x14ac:dyDescent="0.2">
      <c r="B25" s="12">
        <v>15</v>
      </c>
      <c r="C25" s="13" t="s">
        <v>83</v>
      </c>
      <c r="D25" s="13" t="s">
        <v>84</v>
      </c>
      <c r="E25" s="13" t="s">
        <v>28</v>
      </c>
      <c r="F25" s="13">
        <v>7</v>
      </c>
      <c r="G25" s="14" t="s">
        <v>29</v>
      </c>
      <c r="H25" s="14" t="s">
        <v>40</v>
      </c>
      <c r="I25" s="16">
        <v>2426</v>
      </c>
      <c r="J25" s="19">
        <f t="shared" si="0"/>
        <v>693.14285714285711</v>
      </c>
      <c r="K25" s="16">
        <v>1</v>
      </c>
      <c r="L25" s="13">
        <v>438662</v>
      </c>
      <c r="M25" s="13">
        <v>6091516</v>
      </c>
      <c r="N25" s="21" t="s">
        <v>88</v>
      </c>
    </row>
    <row r="26" spans="2:14" ht="41.25" customHeight="1" x14ac:dyDescent="0.2">
      <c r="B26" s="12">
        <v>16</v>
      </c>
      <c r="C26" s="13" t="s">
        <v>83</v>
      </c>
      <c r="D26" s="13" t="s">
        <v>84</v>
      </c>
      <c r="E26" s="13" t="s">
        <v>89</v>
      </c>
      <c r="F26" s="13">
        <v>64</v>
      </c>
      <c r="G26" s="14" t="s">
        <v>90</v>
      </c>
      <c r="H26" s="14" t="s">
        <v>91</v>
      </c>
      <c r="I26" s="19">
        <v>5427</v>
      </c>
      <c r="J26" s="19">
        <f t="shared" si="0"/>
        <v>1550.5714285714287</v>
      </c>
      <c r="K26" s="16">
        <v>1</v>
      </c>
      <c r="L26" s="13">
        <v>438409</v>
      </c>
      <c r="M26" s="13">
        <v>6091299</v>
      </c>
      <c r="N26" s="21" t="s">
        <v>92</v>
      </c>
    </row>
    <row r="27" spans="2:14" ht="43.5" customHeight="1" x14ac:dyDescent="0.2">
      <c r="B27" s="12">
        <v>17</v>
      </c>
      <c r="C27" s="13" t="s">
        <v>83</v>
      </c>
      <c r="D27" s="13" t="s">
        <v>84</v>
      </c>
      <c r="E27" s="13" t="s">
        <v>93</v>
      </c>
      <c r="F27" s="13">
        <v>28</v>
      </c>
      <c r="G27" s="14" t="s">
        <v>33</v>
      </c>
      <c r="H27" s="14" t="s">
        <v>94</v>
      </c>
      <c r="I27" s="16">
        <v>8911</v>
      </c>
      <c r="J27" s="19">
        <f t="shared" si="0"/>
        <v>2546</v>
      </c>
      <c r="K27" s="16">
        <v>1</v>
      </c>
      <c r="L27" s="13">
        <v>438856</v>
      </c>
      <c r="M27" s="13">
        <v>6091948</v>
      </c>
      <c r="N27" s="21" t="s">
        <v>95</v>
      </c>
    </row>
    <row r="28" spans="2:14" ht="26.25" customHeight="1" x14ac:dyDescent="0.2">
      <c r="B28" s="12">
        <v>18</v>
      </c>
      <c r="C28" s="13" t="s">
        <v>83</v>
      </c>
      <c r="D28" s="24" t="s">
        <v>31</v>
      </c>
      <c r="E28" s="13" t="s">
        <v>96</v>
      </c>
      <c r="F28" s="24" t="s">
        <v>21</v>
      </c>
      <c r="G28" s="26" t="s">
        <v>97</v>
      </c>
      <c r="H28" s="26" t="s">
        <v>98</v>
      </c>
      <c r="I28" s="16">
        <v>2201</v>
      </c>
      <c r="J28" s="19">
        <f t="shared" si="0"/>
        <v>628.85714285714289</v>
      </c>
      <c r="K28" s="16">
        <v>1</v>
      </c>
      <c r="L28" s="24" t="s">
        <v>99</v>
      </c>
      <c r="M28" s="24" t="s">
        <v>100</v>
      </c>
      <c r="N28" s="27"/>
    </row>
    <row r="29" spans="2:14" x14ac:dyDescent="0.2">
      <c r="B29" s="30"/>
      <c r="C29" s="31"/>
      <c r="D29" s="32"/>
      <c r="E29" s="31"/>
      <c r="F29" s="32"/>
      <c r="G29" s="33"/>
      <c r="H29" s="34" t="s">
        <v>101</v>
      </c>
      <c r="I29" s="35">
        <f>SUBTOTAL(109,Table224[8])</f>
        <v>37956</v>
      </c>
      <c r="J29" s="35">
        <f>SUBTOTAL(109,Table224[9])</f>
        <v>10844.571428571429</v>
      </c>
      <c r="K29" s="34"/>
      <c r="L29" s="32"/>
      <c r="M29" s="32"/>
      <c r="N29" s="36"/>
    </row>
    <row r="30" spans="2:14" x14ac:dyDescent="0.2">
      <c r="L30" s="4"/>
      <c r="M30" s="4"/>
    </row>
    <row r="32" spans="2:14" x14ac:dyDescent="0.2">
      <c r="B32" s="42" t="s">
        <v>102</v>
      </c>
      <c r="C32" s="42"/>
      <c r="D32" s="42"/>
      <c r="E32" s="42"/>
      <c r="F32" s="42"/>
      <c r="G32" s="13"/>
      <c r="H32" s="13"/>
    </row>
    <row r="33" spans="2:8" x14ac:dyDescent="0.2">
      <c r="B33" s="43" t="s">
        <v>103</v>
      </c>
      <c r="C33" s="44"/>
      <c r="D33" s="44"/>
      <c r="E33" s="44"/>
      <c r="F33" s="44"/>
      <c r="G33" s="45"/>
      <c r="H33" s="13">
        <v>2026</v>
      </c>
    </row>
    <row r="34" spans="2:8" x14ac:dyDescent="0.2">
      <c r="B34" s="37" t="s">
        <v>104</v>
      </c>
      <c r="C34" s="37"/>
      <c r="D34" s="37"/>
      <c r="E34" s="37"/>
      <c r="F34" s="37"/>
      <c r="G34" s="37"/>
      <c r="H34" s="13">
        <v>24724</v>
      </c>
    </row>
    <row r="35" spans="2:8" x14ac:dyDescent="0.2">
      <c r="B35" s="37" t="s">
        <v>105</v>
      </c>
      <c r="C35" s="37"/>
      <c r="D35" s="37"/>
      <c r="E35" s="37"/>
      <c r="F35" s="37"/>
      <c r="G35" s="37"/>
      <c r="H35" s="46">
        <v>10844</v>
      </c>
    </row>
    <row r="36" spans="2:8" x14ac:dyDescent="0.2">
      <c r="B36" s="37" t="s">
        <v>106</v>
      </c>
      <c r="C36" s="37"/>
      <c r="D36" s="37"/>
      <c r="E36" s="37"/>
      <c r="F36" s="37"/>
      <c r="G36" s="37"/>
      <c r="H36" s="13">
        <v>6181</v>
      </c>
    </row>
    <row r="37" spans="2:8" x14ac:dyDescent="0.2">
      <c r="B37" s="37" t="s">
        <v>107</v>
      </c>
      <c r="C37" s="37"/>
      <c r="D37" s="37"/>
      <c r="E37" s="37"/>
      <c r="F37" s="37"/>
      <c r="G37" s="37"/>
      <c r="H37" s="17">
        <v>3251</v>
      </c>
    </row>
    <row r="38" spans="2:8" x14ac:dyDescent="0.2">
      <c r="B38" s="37" t="s">
        <v>108</v>
      </c>
      <c r="C38" s="37"/>
      <c r="D38" s="37"/>
      <c r="E38" s="37"/>
      <c r="F38" s="37"/>
      <c r="G38" s="37"/>
      <c r="H38" s="17">
        <v>1257</v>
      </c>
    </row>
    <row r="39" spans="2:8" x14ac:dyDescent="0.2">
      <c r="B39" s="37" t="s">
        <v>109</v>
      </c>
      <c r="C39" s="37"/>
      <c r="D39" s="37"/>
      <c r="E39" s="37"/>
      <c r="F39" s="37"/>
      <c r="G39" s="37"/>
      <c r="H39" s="13">
        <v>155</v>
      </c>
    </row>
  </sheetData>
  <mergeCells count="11">
    <mergeCell ref="B35:G35"/>
    <mergeCell ref="B36:G36"/>
    <mergeCell ref="B37:G37"/>
    <mergeCell ref="B38:G38"/>
    <mergeCell ref="B39:G39"/>
    <mergeCell ref="B34:G34"/>
    <mergeCell ref="M1:N1"/>
    <mergeCell ref="M2:N2"/>
    <mergeCell ref="D3:L3"/>
    <mergeCell ref="B32:F32"/>
    <mergeCell ref="B33:G33"/>
  </mergeCells>
  <pageMargins left="0.7" right="0.7" top="0.75" bottom="0.75" header="0.3" footer="0.3"/>
  <pageSetup paperSize="9" scale="50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2025 (2)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Ričardas Stepaitis</dc:creator>
  <cp:lastModifiedBy>Sakiu Savivaldybe</cp:lastModifiedBy>
  <dcterms:created xsi:type="dcterms:W3CDTF">2015-06-05T18:19:34Z</dcterms:created>
  <dcterms:modified xsi:type="dcterms:W3CDTF">2026-05-18T12:06:48Z</dcterms:modified>
</cp:coreProperties>
</file>