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24226"/>
  <mc:AlternateContent xmlns:mc="http://schemas.openxmlformats.org/markup-compatibility/2006">
    <mc:Choice Requires="x15">
      <x15ac:absPath xmlns:x15ac="http://schemas.microsoft.com/office/spreadsheetml/2010/11/ac" url="C:\Users\imaksvytiene\Desktop\Seniuniju MVP_2023_MVP_2022_ataskaitu Rengimui_2023_02\MVP_2023_m_seniuniju_2023_03_31_Nr. AT-\"/>
    </mc:Choice>
  </mc:AlternateContent>
  <xr:revisionPtr revIDLastSave="0" documentId="13_ncr:1_{8C29D7DA-82BB-4641-9117-080232327859}" xr6:coauthVersionLast="47" xr6:coauthVersionMax="47" xr10:uidLastSave="{00000000-0000-0000-0000-000000000000}"/>
  <bookViews>
    <workbookView xWindow="-120" yWindow="-120" windowWidth="29040" windowHeight="17520" tabRatio="756" xr2:uid="{00000000-000D-0000-FFFF-FFFF00000000}"/>
  </bookViews>
  <sheets>
    <sheet name="2 priedas" sheetId="20" r:id="rId1"/>
    <sheet name="KMSA išlaikymas" sheetId="19"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76" i="20" l="1"/>
  <c r="I77" i="20"/>
  <c r="I78" i="20"/>
  <c r="I79" i="20"/>
  <c r="I75" i="20"/>
  <c r="Q73" i="20" l="1"/>
  <c r="P73" i="20"/>
  <c r="O73" i="20"/>
  <c r="N73" i="20"/>
  <c r="M73" i="20"/>
  <c r="L73" i="20"/>
  <c r="K73" i="20"/>
  <c r="J73" i="20"/>
  <c r="I72" i="20"/>
  <c r="I45" i="20" l="1"/>
  <c r="I46" i="20"/>
  <c r="I47" i="20"/>
  <c r="I48" i="20"/>
  <c r="I49" i="20"/>
  <c r="I50" i="20"/>
  <c r="I51" i="20"/>
  <c r="I52" i="20"/>
  <c r="I53" i="20"/>
  <c r="I44" i="20"/>
  <c r="I30" i="20" l="1"/>
  <c r="J31" i="20"/>
  <c r="K31" i="20"/>
  <c r="L31" i="20"/>
  <c r="M31" i="20"/>
  <c r="N31" i="20"/>
  <c r="O31" i="20"/>
  <c r="P31" i="20"/>
  <c r="Q31" i="20"/>
  <c r="I29" i="20"/>
  <c r="I28" i="20"/>
  <c r="J24" i="20"/>
  <c r="K24" i="20"/>
  <c r="L24" i="20"/>
  <c r="M24" i="20"/>
  <c r="N24" i="20"/>
  <c r="O24" i="20"/>
  <c r="P24" i="20"/>
  <c r="Q24" i="20"/>
  <c r="I31" i="20" l="1"/>
  <c r="I68" i="20"/>
  <c r="I69" i="20" s="1"/>
  <c r="J69" i="20"/>
  <c r="J62" i="20"/>
  <c r="J63" i="20" s="1"/>
  <c r="J64" i="20" s="1"/>
  <c r="K32" i="20"/>
  <c r="K25" i="20"/>
  <c r="L62" i="20"/>
  <c r="L63" i="20" s="1"/>
  <c r="L64" i="20" s="1"/>
  <c r="I61" i="20"/>
  <c r="I62" i="20" s="1"/>
  <c r="I63" i="20" s="1"/>
  <c r="I64" i="20" s="1"/>
  <c r="I32" i="20"/>
  <c r="J80" i="20"/>
  <c r="K80" i="20"/>
  <c r="L80" i="20"/>
  <c r="M80" i="20"/>
  <c r="N80" i="20"/>
  <c r="O80" i="20"/>
  <c r="P80" i="20"/>
  <c r="Q80" i="20"/>
  <c r="I80" i="20"/>
  <c r="Q69" i="20"/>
  <c r="P69" i="20"/>
  <c r="O69" i="20"/>
  <c r="N69" i="20"/>
  <c r="N81" i="20" s="1"/>
  <c r="N82" i="20" s="1"/>
  <c r="M69" i="20"/>
  <c r="L69" i="20"/>
  <c r="L81" i="20" s="1"/>
  <c r="L82" i="20" s="1"/>
  <c r="K69" i="20"/>
  <c r="J16" i="20"/>
  <c r="J18" i="20" s="1"/>
  <c r="J32" i="20"/>
  <c r="J25" i="20"/>
  <c r="J38" i="20"/>
  <c r="J39" i="20" s="1"/>
  <c r="J40" i="20" s="1"/>
  <c r="K16" i="20"/>
  <c r="K17" i="20" s="1"/>
  <c r="K38" i="20"/>
  <c r="K39" i="20" s="1"/>
  <c r="K40" i="20" s="1"/>
  <c r="K62" i="20"/>
  <c r="K63" i="20" s="1"/>
  <c r="K64" i="20" s="1"/>
  <c r="L16" i="20"/>
  <c r="L18" i="20" s="1"/>
  <c r="L32" i="20"/>
  <c r="L25" i="20"/>
  <c r="L38" i="20"/>
  <c r="L39" i="20" s="1"/>
  <c r="L40" i="20" s="1"/>
  <c r="M16" i="20"/>
  <c r="M18" i="20" s="1"/>
  <c r="M32" i="20"/>
  <c r="M25" i="20"/>
  <c r="M38" i="20"/>
  <c r="M39" i="20" s="1"/>
  <c r="M40" i="20" s="1"/>
  <c r="M62" i="20"/>
  <c r="M63" i="20" s="1"/>
  <c r="M64" i="20" s="1"/>
  <c r="N16" i="20"/>
  <c r="N18" i="20" s="1"/>
  <c r="N32" i="20"/>
  <c r="N25" i="20"/>
  <c r="N38" i="20"/>
  <c r="N39" i="20" s="1"/>
  <c r="N40" i="20" s="1"/>
  <c r="N62" i="20"/>
  <c r="N63" i="20" s="1"/>
  <c r="N64" i="20" s="1"/>
  <c r="O16" i="20"/>
  <c r="O18" i="20" s="1"/>
  <c r="O32" i="20"/>
  <c r="O25" i="20"/>
  <c r="O38" i="20"/>
  <c r="O39" i="20" s="1"/>
  <c r="O40" i="20" s="1"/>
  <c r="O62" i="20"/>
  <c r="O63" i="20" s="1"/>
  <c r="O64" i="20" s="1"/>
  <c r="P16" i="20"/>
  <c r="P17" i="20" s="1"/>
  <c r="P32" i="20"/>
  <c r="P25" i="20"/>
  <c r="P38" i="20"/>
  <c r="P39" i="20" s="1"/>
  <c r="P40" i="20" s="1"/>
  <c r="P62" i="20"/>
  <c r="P63" i="20" s="1"/>
  <c r="P64" i="20" s="1"/>
  <c r="Q16" i="20"/>
  <c r="Q17" i="20" s="1"/>
  <c r="Q32" i="20"/>
  <c r="Q25" i="20"/>
  <c r="Q38" i="20"/>
  <c r="Q39" i="20" s="1"/>
  <c r="Q40" i="20" s="1"/>
  <c r="Q62" i="20"/>
  <c r="Q63" i="20" s="1"/>
  <c r="Q64" i="20" s="1"/>
  <c r="I15" i="20"/>
  <c r="I16" i="20" s="1"/>
  <c r="I22" i="20"/>
  <c r="I24" i="20" s="1"/>
  <c r="I37" i="20"/>
  <c r="I38" i="20" s="1"/>
  <c r="I39" i="20" s="1"/>
  <c r="I40" i="20" s="1"/>
  <c r="I55" i="20"/>
  <c r="I56" i="20" s="1"/>
  <c r="I57" i="20" s="1"/>
  <c r="J55" i="20"/>
  <c r="J56" i="20" s="1"/>
  <c r="J57" i="20" s="1"/>
  <c r="K55" i="20"/>
  <c r="K56" i="20" s="1"/>
  <c r="K57" i="20" s="1"/>
  <c r="L55" i="20"/>
  <c r="L56" i="20" s="1"/>
  <c r="L57" i="20" s="1"/>
  <c r="M55" i="20"/>
  <c r="M56" i="20" s="1"/>
  <c r="M57" i="20" s="1"/>
  <c r="N55" i="20"/>
  <c r="N56" i="20" s="1"/>
  <c r="N57" i="20" s="1"/>
  <c r="O55" i="20"/>
  <c r="O56" i="20" s="1"/>
  <c r="O57" i="20" s="1"/>
  <c r="P55" i="20"/>
  <c r="P56" i="20" s="1"/>
  <c r="P57" i="20" s="1"/>
  <c r="Q55" i="20"/>
  <c r="Q56" i="20" s="1"/>
  <c r="Q57" i="20" s="1"/>
  <c r="I28" i="19"/>
  <c r="M28" i="19"/>
  <c r="I29" i="19"/>
  <c r="J29" i="19"/>
  <c r="N29" i="19"/>
  <c r="N32" i="19" s="1"/>
  <c r="M29" i="19"/>
  <c r="I30" i="19"/>
  <c r="M30" i="19"/>
  <c r="I31" i="19"/>
  <c r="J31" i="19"/>
  <c r="N31" i="19"/>
  <c r="K32" i="19"/>
  <c r="L32" i="19"/>
  <c r="O32" i="19"/>
  <c r="P32" i="19"/>
  <c r="I34" i="19"/>
  <c r="J34" i="19"/>
  <c r="J35" i="19" s="1"/>
  <c r="J36" i="19" s="1"/>
  <c r="I35" i="19"/>
  <c r="L35" i="19"/>
  <c r="L36" i="19" s="1"/>
  <c r="M35" i="19"/>
  <c r="N35" i="19"/>
  <c r="N36" i="19" s="1"/>
  <c r="P35" i="19"/>
  <c r="P36" i="19" s="1"/>
  <c r="K36" i="19"/>
  <c r="O36" i="19"/>
  <c r="I38" i="19"/>
  <c r="M38" i="19"/>
  <c r="M39" i="19" s="1"/>
  <c r="J39" i="19"/>
  <c r="L39" i="19"/>
  <c r="L42" i="19" s="1"/>
  <c r="N39" i="19"/>
  <c r="N42" i="19" s="1"/>
  <c r="P39" i="19"/>
  <c r="P42" i="19" s="1"/>
  <c r="I40" i="19"/>
  <c r="M40" i="19"/>
  <c r="M41" i="19" s="1"/>
  <c r="J41" i="19"/>
  <c r="J42" i="19" s="1"/>
  <c r="L41" i="19"/>
  <c r="N41" i="19"/>
  <c r="P41" i="19"/>
  <c r="K42" i="19"/>
  <c r="O42" i="19"/>
  <c r="O142" i="19" s="1"/>
  <c r="M44" i="19"/>
  <c r="J141" i="19"/>
  <c r="K141" i="19"/>
  <c r="K142" i="19" s="1"/>
  <c r="L141" i="19"/>
  <c r="L142" i="19" s="1"/>
  <c r="N141" i="19"/>
  <c r="O141" i="19"/>
  <c r="P141" i="19"/>
  <c r="M141" i="19" s="1"/>
  <c r="M31" i="19"/>
  <c r="P18" i="20"/>
  <c r="I41" i="19" l="1"/>
  <c r="I39" i="19"/>
  <c r="J32" i="19"/>
  <c r="J142" i="19" s="1"/>
  <c r="I142" i="19" s="1"/>
  <c r="M32" i="19"/>
  <c r="I42" i="19"/>
  <c r="M36" i="19"/>
  <c r="N142" i="19"/>
  <c r="Q33" i="20"/>
  <c r="M33" i="20"/>
  <c r="L33" i="20"/>
  <c r="L83" i="20" s="1"/>
  <c r="J81" i="20"/>
  <c r="J82" i="20" s="1"/>
  <c r="J83" i="20" s="1"/>
  <c r="P81" i="20"/>
  <c r="P82" i="20" s="1"/>
  <c r="P33" i="20"/>
  <c r="P83" i="20" s="1"/>
  <c r="K33" i="20"/>
  <c r="O33" i="20"/>
  <c r="N33" i="20"/>
  <c r="J33" i="20"/>
  <c r="I36" i="19"/>
  <c r="M42" i="19"/>
  <c r="P142" i="19"/>
  <c r="I141" i="19"/>
  <c r="J17" i="20"/>
  <c r="O17" i="20"/>
  <c r="K18" i="20"/>
  <c r="K81" i="20"/>
  <c r="K82" i="20" s="1"/>
  <c r="O81" i="20"/>
  <c r="O82" i="20" s="1"/>
  <c r="M81" i="20"/>
  <c r="M82" i="20" s="1"/>
  <c r="M83" i="20" s="1"/>
  <c r="Q81" i="20"/>
  <c r="Q82" i="20" s="1"/>
  <c r="N83" i="20"/>
  <c r="Q18" i="20"/>
  <c r="L17" i="20"/>
  <c r="I25" i="20"/>
  <c r="I33" i="20" s="1"/>
  <c r="I81" i="20"/>
  <c r="I82" i="20" s="1"/>
  <c r="I17" i="20"/>
  <c r="I18" i="20"/>
  <c r="N17" i="20"/>
  <c r="M17" i="20"/>
  <c r="I32" i="19" l="1"/>
  <c r="M142" i="19"/>
  <c r="K83" i="20"/>
  <c r="O83" i="20"/>
  <c r="Q83" i="20"/>
  <c r="I83" i="20"/>
</calcChain>
</file>

<file path=xl/sharedStrings.xml><?xml version="1.0" encoding="utf-8"?>
<sst xmlns="http://schemas.openxmlformats.org/spreadsheetml/2006/main" count="819" uniqueCount="252">
  <si>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</si>
  <si>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</si>
  <si>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</si>
  <si>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</si>
  <si>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</si>
  <si>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</si>
  <si>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</si>
  <si>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</si>
  <si>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</si>
  <si>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</si>
  <si>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</si>
  <si>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</si>
  <si>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</si>
  <si>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</si>
  <si>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</si>
  <si>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</si>
  <si>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</si>
  <si>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</si>
  <si>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</si>
  <si>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</si>
  <si>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</si>
  <si>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</si>
  <si>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</si>
  <si>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</si>
  <si>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</si>
  <si>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</si>
  <si>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</si>
  <si>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</si>
  <si>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</si>
  <si>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</si>
  <si>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</si>
  <si>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</si>
  <si>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</si>
  <si>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</si>
  <si>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</si>
  <si>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</si>
  <si>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</si>
  <si>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</si>
  <si>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</si>
  <si>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</si>
  <si>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</si>
  <si>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</si>
  <si>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</si>
  <si>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</si>
  <si>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</si>
  <si>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</si>
  <si>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</si>
  <si>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</si>
  <si>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</si>
  <si>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</si>
  <si>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</si>
  <si>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</si>
  <si>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</si>
  <si>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</si>
  <si>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</si>
  <si>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</si>
  <si>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</si>
  <si>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</si>
  <si>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</si>
  <si>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</si>
  <si>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</si>
  <si>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</si>
  <si>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</si>
  <si>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</si>
  <si>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</si>
  <si>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</si>
  <si>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</si>
  <si>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</si>
  <si>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</si>
  <si>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</si>
  <si>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</si>
  <si>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</si>
  <si>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</si>
  <si>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</si>
  <si>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</si>
  <si>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</si>
  <si>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</si>
  <si>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</si>
  <si>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</si>
  <si>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</si>
  <si>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</si>
  <si>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</si>
  <si>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</si>
  <si>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</si>
  <si>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</si>
  <si>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</si>
  <si>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</si>
  <si>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</si>
  <si>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</si>
  <si>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</si>
  <si>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</si>
  <si>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</si>
  <si>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</si>
  <si>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</si>
  <si>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</si>
  <si>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</si>
  <si>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</si>
  <si>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</si>
  <si>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</si>
  <si>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</si>
  <si>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</si>
  <si>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</si>
  <si>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</si>
  <si>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</si>
  <si>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</si>
  <si>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</si>
  <si>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</si>
  <si>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</si>
  <si>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</si>
  <si>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</si>
  <si>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</si>
  <si>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</si>
  <si>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</si>
  <si>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</si>
  <si>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</si>
  <si>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</si>
  <si>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</si>
  <si>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</si>
  <si>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</si>
  <si>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</si>
  <si>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</si>
  <si>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</si>
  <si>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</si>
  <si>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</si>
  <si>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</si>
  <si>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</si>
  <si>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</si>
  <si>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</si>
  <si>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</si>
  <si>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</si>
  <si>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</si>
  <si>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</si>
  <si>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</si>
  <si>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</si>
  <si>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</si>
  <si>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</si>
  <si>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</si>
  <si>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</si>
  <si>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Įvykdymo terminas</t>
  </si>
  <si>
    <t>Programos kodas</t>
  </si>
  <si>
    <t>SP</t>
  </si>
  <si>
    <t>ES</t>
  </si>
  <si>
    <t>VB</t>
  </si>
  <si>
    <t>KT</t>
  </si>
  <si>
    <t>Finansavimo lėšos</t>
  </si>
  <si>
    <t>VIP</t>
  </si>
  <si>
    <t>Lekėčių seniūnija</t>
  </si>
  <si>
    <t>km</t>
  </si>
  <si>
    <t>vnt</t>
  </si>
  <si>
    <t>ha</t>
  </si>
  <si>
    <t>1.</t>
  </si>
  <si>
    <t>2.</t>
  </si>
  <si>
    <t>3.</t>
  </si>
  <si>
    <t>4.</t>
  </si>
  <si>
    <t>5.</t>
  </si>
  <si>
    <t>6.</t>
  </si>
  <si>
    <t>Išduotų pažymų skaičius</t>
  </si>
  <si>
    <t>Išduotų leidimų skaičius</t>
  </si>
  <si>
    <t>Veikla: Iš dalies suremontuoti socialinius ir savivaldybei priklausančius būstus</t>
  </si>
  <si>
    <t>Prižiūrimų seniūnijoje gatvės šviestuvų skaičius</t>
  </si>
  <si>
    <t>Veikla: Įdarbinti seniūnijos gyventojus per užimtumo didinimo programą</t>
  </si>
  <si>
    <t>Tvarkomų veikiančių ir neveikiančių kapinių plotas ha</t>
  </si>
  <si>
    <t>Veikla: Negyvenamųjų patalpų administravimas seniūnijoje</t>
  </si>
  <si>
    <t>Administruojamų patalpų skaičius</t>
  </si>
  <si>
    <t>Papildomas (-i) požymis (-iai)</t>
  </si>
  <si>
    <t>TP</t>
  </si>
  <si>
    <t>T</t>
  </si>
  <si>
    <t xml:space="preserve"> Tikslas. Šiuolaikiškos susisiekimo sistemos plėtra.</t>
  </si>
  <si>
    <t>proc.</t>
  </si>
  <si>
    <t>Uždavinys. Modernizuoti ir plėtoti savivaldybės vietinės reikšmės kelius, gatves ir kitas susisiekimo komunikacijas</t>
  </si>
  <si>
    <t>Modernizuotų ir įrengtų vietinės reikšmės kelių ir gatvių  ilgis</t>
  </si>
  <si>
    <t xml:space="preserve">Tikslas. Socialinių paslaugų aprėpties didinimas.       </t>
  </si>
  <si>
    <t>Naujai gavusių socialines paslaugas asmenų skaičius</t>
  </si>
  <si>
    <t>25,00</t>
  </si>
  <si>
    <t>Uždavinys. Finansinės pagalbos rajono gyventojams teikimas ir didinimas.</t>
  </si>
  <si>
    <t>Parengtų priemonių skaičius</t>
  </si>
  <si>
    <t>Uždavinys. Šakių rajono socialinio būsto fondo plėtra</t>
  </si>
  <si>
    <t>Socialinio būsto fondo plėtros programų skaičius</t>
  </si>
  <si>
    <t>Tikslas. Švietimo kokybės gerinimas.</t>
  </si>
  <si>
    <t>Visuomenės pasitenkinimas teikiamomis švietimo paslaugomis</t>
  </si>
  <si>
    <t>Uždavinys. Kompleksiškai modernizuoti, renovuoti švietimo įstaigų mokymo (si) ir ugdymo (si) aplinką ir materialinę bazę (vaikų ir jaunimo ugdymo organizavimas)</t>
  </si>
  <si>
    <t xml:space="preserve">Tikslas. Darnaus išteklių naudojimo skatinimas.  </t>
  </si>
  <si>
    <t>Aplinkos apsaugos institucijų viešųjų paslaugų vartotojų patenkinimo indeksas</t>
  </si>
  <si>
    <t>Uždavinys. Kompleksiškai plėtoti ir puoselėti rekreacines teritorijas, želdynus bei kitas viešąsias erdves, pritaikant jas gyventojų bei verslo poreikiams</t>
  </si>
  <si>
    <t>Tikslas.Gyventojų užimtumo didinimas.</t>
  </si>
  <si>
    <t>Užimtumo programoje įdarbintų asmenų skaičius</t>
  </si>
  <si>
    <t>Uždavinys.Organizuoti užimtumo didinimo programą</t>
  </si>
  <si>
    <t>Įdarbintų asmenų skaičius</t>
  </si>
  <si>
    <t>Tikslas. Efektyvaus viešojo valdymo sistemos sukūrimas.</t>
  </si>
  <si>
    <t>Įdiegtų  išmaniųjų sistemų aprėptis</t>
  </si>
  <si>
    <t>Parengtų administracinės naštos priemonių planų skaičius</t>
  </si>
  <si>
    <t>Išduotų rekomendacijų gauti leidimui skaičius</t>
  </si>
  <si>
    <t>Švietimo įstaigų skaičius</t>
  </si>
  <si>
    <t>PATVIRTINTA           
Šakių rajono savivaldybės
administracijos direktoriaus
2023 m.                      d. įsakymu Nr. AT-</t>
  </si>
  <si>
    <t>ŠAKIŲ RAJONO SAVIVALDYBĖS ADMINISTRACIJOS
    LEKĖČIŲ SENIŪNIJOS 
2023 METŲ VEIKLOS PLANAS</t>
  </si>
  <si>
    <t>Lėšos biudžetiniams  2023 metams, tūkst. Eur</t>
  </si>
  <si>
    <t>SB(PĮ; KTP)</t>
  </si>
  <si>
    <t>SB(VBD)</t>
  </si>
  <si>
    <t>Poveikio/Rezultato/Veiklos efektyvumo rodiklio</t>
  </si>
  <si>
    <t>Savivaldybės administracijos Lekėčių seniūnijos 2023 metų veiklos planas</t>
  </si>
  <si>
    <t>2023 m. I- IV ket.</t>
  </si>
  <si>
    <t>2023 m.  I- IV ket.</t>
  </si>
  <si>
    <t>Veikla: Prižiūrėti vietinės reikšmės kelius seniūnijoje: seniūnijos kelių greideriavimas, žvyravimas, duobių asfaltavimas, sniego valymas</t>
  </si>
  <si>
    <t>Prižiūrėtų kelių ir gatvių ilgis seniūnijoje kilometrais</t>
  </si>
  <si>
    <t>Veikla: Vienkartinių pašalpų mokėjimas seniūnijos gyventojams</t>
  </si>
  <si>
    <t>Išmokėtų pašalpų seniūnijos seniūno skyrimu skaičius</t>
  </si>
  <si>
    <t>SB (P)</t>
  </si>
  <si>
    <t>Veikla: Įsigyti darbo priemones visuomenei naudingai veiklai atlikti</t>
  </si>
  <si>
    <t>SB (L)</t>
  </si>
  <si>
    <t>Suremontuotų socialinės paskirties patalpų, skaičius</t>
  </si>
  <si>
    <t>vnt.</t>
  </si>
  <si>
    <t>2</t>
  </si>
  <si>
    <t>Veikla: Pavežėti mokinius seniūnijos autobusu</t>
  </si>
  <si>
    <t>Mokinių, pervežamų seniūnijos autobusu, skaičius</t>
  </si>
  <si>
    <t>Veikla: Prižiūrėti Lekėčių seniūnijoje viešojo naudojimo teritorijas: kapinių, želdinių, gatvių, pakelių, šaligatvių valymą ir priežiūrą, gatvių ir kitų viešų vietų apšvietimą, viešųjų tualetų priežiūros paslaugų teikimą</t>
  </si>
  <si>
    <t>Prižiūrėta viešojo naudojimo teritorija ha</t>
  </si>
  <si>
    <t>Surinktų ir išvežtų atliekų kiekis, tonomis</t>
  </si>
  <si>
    <t>t</t>
  </si>
  <si>
    <t>SB, SB(ĮP), SB (VBD)</t>
  </si>
  <si>
    <t>Uždavinys. Užtikrinti efektyvų savivaldybės funkcijų vykdymą.</t>
  </si>
  <si>
    <t>Veikla: Savivaldybės administracijos Lekėčių seniūnijos darbuotojų darbo funkcijų vykdymo užtikrinimas</t>
  </si>
  <si>
    <t>Seniūnijos darbuotojų, kėlusių kvalifikaciją skaičius</t>
  </si>
  <si>
    <t>Uždavinys. Vykdyti administracinės naštos mažinimą.</t>
  </si>
  <si>
    <t>Valstybės tarnautojų, dirbančių pagal darbo sutartis kvalifikacijos kėlimas (žmonių skaičius)</t>
  </si>
  <si>
    <t>Greičiau, nei nustatyta teisės aktuose, išduotų DVS priemonėmis leidimų ir pažymų dalis nuo išduotų minėtų dokumentų skaičiaus DVS, proc.</t>
  </si>
  <si>
    <t>Priemonė: Mažinant administracinę naštą, licencijas, leidimus ir pažymas išduoti per trumpesnį laiką, nelaukiant, kol sueis teisės aktuose nustatytas terminas (SVP 07.01.07.05)</t>
  </si>
  <si>
    <t>Priemonė: Administarcinės naštos mažinimo priemonės.</t>
  </si>
  <si>
    <t>Veikla: Gyvenamosios vietos deklaravimo funkcijos vykdymas</t>
  </si>
  <si>
    <t>Veikla: Laidojimo leidimai</t>
  </si>
  <si>
    <t>Veikla: Pažymos juridiniams faktams patvirtinti ir susirašinėjimo su kitomis institucijomis</t>
  </si>
  <si>
    <t>Notarinių veiksmų skaičius</t>
  </si>
  <si>
    <t>Veikla: Rekomendacijos gauti leidimui dėl saugotinų medžių ir krūmų kirtimo, persodinimo ar kitokio pašalinimo, genėjimo darbų atlikimui</t>
  </si>
  <si>
    <t xml:space="preserve">Veikla: Notariniai veiksmai  </t>
  </si>
  <si>
    <t>Papildomo požymio sutrumpinimai: T-Tęstinės veiklos uždavinys; TP - Tęstinė priemonė.</t>
  </si>
  <si>
    <t>Papildomi lėšų sutrumpinimai: (P) - lėšų  planas; (L) - lėšų likutis.</t>
  </si>
  <si>
    <r>
      <t>Finansavimo šaltinių sutrumpinimai:</t>
    </r>
    <r>
      <rPr>
        <sz val="10"/>
        <rFont val="Times New Roman"/>
        <family val="1"/>
        <charset val="186"/>
      </rPr>
      <t xml:space="preserve"> SB - Savivaldybės biudžeto lėšos; SB(PĮ;KTP) - Pajamų įmokos ir kitos  pajamos; SB(AA) - Savivaldybės aplinkos apsaugos rėmimo specialiosios programos lėšos; SB(VBD) - Lietuvos Respublikos valstybės biudžeto dotacijos;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</si>
  <si>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Rezultato rodiklis</t>
    </r>
    <r>
      <rPr>
        <sz val="10"/>
        <rFont val="Times New Roman"/>
        <family val="1"/>
        <charset val="186"/>
      </rPr>
      <t xml:space="preserve"> – kiekybiškai ir (arba0 kokybiškai išreiškiamas dydis, kuriuo matuojama įgyvendinantpažangos ar tęstinės veiklos priemones ar projektus sukurtų projektų nauda tikslinei grupei, institucijai, sektoriaus ar teritorijos plėtrai ar pan., panaudojimo mastasir (arba) kokybės pagerėjimas. Poveikio rodiklis - kiekybiškai ir (arba) kokybiškai išreiškiamas dydis matuoti esamos būklės pokyčiui, kurio siekiama įgyvendinant valstybės vystymosi kryptį, strateginį ir (arba) veiklos tikslą ir pažangos ir (arba) tęstinės veiklos uždavinį. Veiklos efektyvumo rodiklis - kiekybiškai išreiškiamas dydis, kuriuo matuojamasstrateginio valdymo sistemos dalyvio atliekamų funkcijų efektyvumas.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</si>
  <si>
    <t>Papildomam lėšų sutrumpinimui: SB(P) - savivaldybės lėšų plans; SB(L) -savivaldybės lėšų likutis.</t>
  </si>
  <si>
    <t>Pritaikytų viešųjų erdvių skaičius</t>
  </si>
  <si>
    <t>135</t>
  </si>
  <si>
    <t>70</t>
  </si>
  <si>
    <t>Veikla: Išduoti per trumpesnį laiką nei nustatyta teisės aktuose leidimus, pažymas.</t>
  </si>
  <si>
    <t>3</t>
  </si>
  <si>
    <t>Priemonė. Vietinės reikšmės kelių priežiūra, žiemos tarnyba Lekėčių seniūnijoje  (SVP 12.03.01.08)</t>
  </si>
  <si>
    <t>Priemonė: Socialinės paskirties patalpų remontas Lekėčių seniūnijoje (SVP 13.02.09.09)</t>
  </si>
  <si>
    <t>Priemonė: Mokinius vežančių Lekėčių seniūnijos autobusų išlaikymo programa (SVP 01.01.01.25)</t>
  </si>
  <si>
    <t>Priemonė: Aplinkotvarkos darbai Lekėčių seniūnijoje (SVP 12.01.02.10)</t>
  </si>
  <si>
    <t>Priemonė: Įgyvendinti užimtumo didinimo programą seniūnijoje (SVP 13.06.01.09)</t>
  </si>
  <si>
    <t>Priemonė: Užtikrinti savivaldybės administracijos Lekėčių seniūnijos darbo funkcionalumą (SVP 07.01.01.11)</t>
  </si>
  <si>
    <t>Įdarbintų, per užimtumo didinimo programą, asmenų skaičius</t>
  </si>
  <si>
    <t>Priemonė: Užtikrinti finansinės pagalbos teikimą Lekėčių seniūnijos gyventojams (išmokos mokėjimams ir kt.) (SVP 13.02.06.37)</t>
  </si>
  <si>
    <t>Vietinės reikšmės kelių ir gatvių su asfalto danga dalis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</si>
</sst>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 _€_-;\-* #,##0.00\ _€_-;_-* &quot;-&quot;??\ _€_-;_-@_-"/>
    <numFmt numFmtId="165" formatCode="0.0"/>
    <numFmt numFmtId="166" formatCode="0.000"/>
    <numFmt numFmtId="167" formatCode="#,##0.0;[Red]#,##0.0"/>
    <numFmt numFmtId="168" formatCode="#,##0.000"/>
    <numFmt numFmtId="169" formatCode="_-* #,##0.00000\ _€_-;\-* #,##0.00000\ _€_-;_-* &quot;-&quot;??\ _€_-;_-@_-"/>
    <numFmt numFmtId="170" formatCode="0.0000"/>
    <numFmt numFmtId="171" formatCode="0.00000"/>
  </numFmts>
  <fonts count="40"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b/>
      <sz val="10"/>
      <color indexed="44"/>
      <name val="Times New Roman"/>
      <family val="1"/>
      <charset val="186"/>
    </font>
    <font>
      <b/>
      <sz val="10"/>
      <color indexed="42"/>
      <name val="Times New Roman"/>
      <family val="1"/>
      <charset val="186"/>
    </font>
    <font>
      <sz val="11"/>
      <name val="Times New Roman"/>
      <family val="1"/>
      <charset val="186"/>
    </font>
    <font>
      <sz val="11"/>
      <color theme="1"/>
      <name val="Calibri"/>
      <family val="2"/>
      <charset val="186"/>
      <scheme val="minor"/>
    </font>
    <font>
      <sz val="11"/>
      <color theme="1"/>
      <name val="Calibri"/>
      <family val="2"/>
      <scheme val="minor"/>
    </font>
    <font>
      <b/>
      <sz val="10"/>
      <color theme="1"/>
      <name val="Times New Roman"/>
      <family val="1"/>
      <charset val="186"/>
    </font>
    <font>
      <sz val="10"/>
      <color theme="1"/>
      <name val="Times New Roman"/>
      <family val="1"/>
      <charset val="186"/>
    </font>
    <font>
      <sz val="10"/>
      <color theme="1"/>
      <name val="Arial"/>
      <family val="2"/>
      <charset val="186"/>
    </font>
    <font>
      <sz val="12"/>
      <color theme="1"/>
      <name val="Times New Roman"/>
      <family val="1"/>
      <charset val="186"/>
    </font>
    <font>
      <sz val="8"/>
      <color theme="1"/>
      <name val="Times New Roman"/>
      <family val="1"/>
      <charset val="186"/>
    </font>
    <font>
      <sz val="10"/>
      <name val="Arial"/>
      <family val="2"/>
    </font>
    <font>
      <b/>
      <sz val="10"/>
      <color rgb="FFFF0000"/>
      <name val="Times New Roman"/>
      <family val="1"/>
      <charset val="186"/>
    </font>
    <font>
      <i/>
      <sz val="10"/>
      <name val="Arial"/>
      <family val="2"/>
      <charset val="186"/>
    </font>
    <font>
      <i/>
      <sz val="10"/>
      <color theme="1"/>
      <name val="Times New Roman"/>
      <family val="1"/>
      <charset val="186"/>
    </font>
    <font>
      <sz val="10"/>
      <color theme="1"/>
      <name val="Times New Roman"/>
      <family val="1"/>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s>
  <cellStyleXfs count="6">
    <xf numFmtId="0" fontId="0" fillId="0" borderId="0"/>
    <xf numFmtId="0" fontId="29" fillId="0" borderId="0"/>
    <xf numFmtId="0" fontId="13" fillId="0" borderId="0"/>
    <xf numFmtId="0" fontId="12" fillId="0" borderId="0"/>
    <xf numFmtId="0" fontId="28" fillId="0" borderId="0"/>
    <xf numFmtId="164" fontId="35" fillId="0" borderId="0" applyFont="0" applyFill="0" applyBorder="0" applyAlignment="0" applyProtection="0"/>
  </cellStyleXfs>
  <cellXfs count="610">
    <xf numFmtId="0" fontId="0" fillId="0" borderId="0" xfId="0"/>
    <xf numFmtId="0" fontId="11" fillId="0" borderId="0" xfId="0" applyFont="1" applyAlignment="1">
      <alignment vertical="top"/>
    </xf>
    <xf numFmtId="0" fontId="9" fillId="0" borderId="0" xfId="0" applyFont="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5" fontId="5" fillId="4" borderId="3" xfId="1" applyNumberFormat="1" applyFont="1" applyFill="1" applyBorder="1" applyAlignment="1">
      <alignment horizontal="center" vertical="top"/>
    </xf>
    <xf numFmtId="165" fontId="2" fillId="0" borderId="5" xfId="1" applyNumberFormat="1" applyFont="1" applyBorder="1" applyAlignment="1">
      <alignment horizontal="center" vertical="top"/>
    </xf>
    <xf numFmtId="165"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165" fontId="2" fillId="0" borderId="13" xfId="1" applyNumberFormat="1" applyFont="1" applyBorder="1" applyAlignment="1">
      <alignment horizontal="center" vertical="top"/>
    </xf>
    <xf numFmtId="165" fontId="2" fillId="0" borderId="14" xfId="1" applyNumberFormat="1" applyFont="1" applyBorder="1" applyAlignment="1">
      <alignment horizontal="center" vertical="top"/>
    </xf>
    <xf numFmtId="165" fontId="6" fillId="0" borderId="15" xfId="1" applyNumberFormat="1" applyFont="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5" fontId="5" fillId="4" borderId="17" xfId="1" applyNumberFormat="1" applyFont="1" applyFill="1" applyBorder="1" applyAlignment="1">
      <alignment horizontal="center" vertical="top"/>
    </xf>
    <xf numFmtId="165" fontId="5" fillId="4" borderId="18" xfId="1" applyNumberFormat="1" applyFont="1" applyFill="1" applyBorder="1" applyAlignment="1">
      <alignment horizontal="center" vertical="top"/>
    </xf>
    <xf numFmtId="165"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5" fontId="5" fillId="4" borderId="19" xfId="1" applyNumberFormat="1" applyFont="1" applyFill="1" applyBorder="1" applyAlignment="1">
      <alignment horizontal="center" vertical="top"/>
    </xf>
    <xf numFmtId="165" fontId="5" fillId="4" borderId="20" xfId="1" applyNumberFormat="1" applyFont="1" applyFill="1" applyBorder="1" applyAlignment="1">
      <alignment horizontal="center" vertical="top"/>
    </xf>
    <xf numFmtId="0" fontId="6" fillId="0" borderId="21" xfId="1" applyFont="1" applyBorder="1" applyAlignment="1">
      <alignment horizontal="center" vertical="top" wrapText="1"/>
    </xf>
    <xf numFmtId="165" fontId="6" fillId="0" borderId="22" xfId="1" applyNumberFormat="1" applyFont="1" applyBorder="1" applyAlignment="1">
      <alignment horizontal="center" vertical="top"/>
    </xf>
    <xf numFmtId="165" fontId="6" fillId="0" borderId="23" xfId="1" applyNumberFormat="1" applyFont="1" applyBorder="1" applyAlignment="1">
      <alignment horizontal="center" vertical="top"/>
    </xf>
    <xf numFmtId="165" fontId="6" fillId="0" borderId="24" xfId="1" applyNumberFormat="1" applyFont="1" applyBorder="1" applyAlignment="1">
      <alignment horizontal="center" vertical="top"/>
    </xf>
    <xf numFmtId="0" fontId="5" fillId="4" borderId="25" xfId="1" applyFont="1" applyFill="1" applyBorder="1" applyAlignment="1">
      <alignment horizontal="right" vertical="top" wrapText="1"/>
    </xf>
    <xf numFmtId="165"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5" fontId="2" fillId="0" borderId="28"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5" fontId="6" fillId="0" borderId="17" xfId="1" applyNumberFormat="1" applyFont="1" applyBorder="1" applyAlignment="1">
      <alignment horizontal="center" vertical="top"/>
    </xf>
    <xf numFmtId="165" fontId="6" fillId="0" borderId="26" xfId="1" applyNumberFormat="1" applyFont="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5" fontId="2" fillId="0" borderId="31" xfId="1" applyNumberFormat="1" applyFont="1" applyBorder="1" applyAlignment="1">
      <alignment horizontal="center" vertical="top"/>
    </xf>
    <xf numFmtId="165" fontId="2" fillId="0" borderId="18" xfId="1" applyNumberFormat="1" applyFont="1" applyBorder="1" applyAlignment="1">
      <alignment horizontal="center" vertical="top"/>
    </xf>
    <xf numFmtId="165" fontId="6" fillId="0" borderId="32" xfId="1" applyNumberFormat="1" applyFont="1" applyBorder="1" applyAlignment="1">
      <alignment horizontal="center" vertical="top"/>
    </xf>
    <xf numFmtId="165" fontId="6" fillId="0" borderId="33" xfId="1" applyNumberFormat="1" applyFont="1" applyBorder="1" applyAlignment="1">
      <alignment horizontal="center" vertical="top"/>
    </xf>
    <xf numFmtId="165" fontId="6" fillId="5" borderId="14" xfId="1" applyNumberFormat="1" applyFont="1" applyFill="1" applyBorder="1" applyAlignment="1">
      <alignment horizontal="center" vertical="top"/>
    </xf>
    <xf numFmtId="165" fontId="6" fillId="5" borderId="23" xfId="1" applyNumberFormat="1" applyFont="1" applyFill="1" applyBorder="1" applyAlignment="1">
      <alignment horizontal="center" vertical="top"/>
    </xf>
    <xf numFmtId="165" fontId="6" fillId="5" borderId="17" xfId="1" applyNumberFormat="1" applyFont="1" applyFill="1" applyBorder="1" applyAlignment="1">
      <alignment horizontal="center" vertical="top"/>
    </xf>
    <xf numFmtId="165" fontId="8" fillId="5" borderId="23" xfId="1" applyNumberFormat="1" applyFont="1" applyFill="1" applyBorder="1" applyAlignment="1">
      <alignment horizontal="center" vertical="top"/>
    </xf>
    <xf numFmtId="165" fontId="8" fillId="5" borderId="28" xfId="1" applyNumberFormat="1" applyFont="1" applyFill="1" applyBorder="1" applyAlignment="1">
      <alignment horizontal="center" vertical="top"/>
    </xf>
    <xf numFmtId="49" fontId="6" fillId="0" borderId="0" xfId="1" applyNumberFormat="1" applyFont="1" applyAlignment="1">
      <alignment horizontal="center" vertical="top"/>
    </xf>
    <xf numFmtId="49" fontId="6" fillId="0" borderId="34" xfId="1" applyNumberFormat="1" applyFont="1" applyBorder="1" applyAlignment="1">
      <alignment horizontal="center" vertical="top"/>
    </xf>
    <xf numFmtId="165" fontId="5" fillId="4" borderId="12" xfId="1" applyNumberFormat="1" applyFont="1" applyFill="1" applyBorder="1" applyAlignment="1">
      <alignment horizontal="center" vertical="top"/>
    </xf>
    <xf numFmtId="165" fontId="8" fillId="0" borderId="22" xfId="1" applyNumberFormat="1" applyFont="1" applyBorder="1" applyAlignment="1">
      <alignment horizontal="center" vertical="top"/>
    </xf>
    <xf numFmtId="165" fontId="8" fillId="0" borderId="31" xfId="1" applyNumberFormat="1" applyFont="1" applyBorder="1" applyAlignment="1">
      <alignment horizontal="center" vertical="top"/>
    </xf>
    <xf numFmtId="0" fontId="14" fillId="4" borderId="25" xfId="0" applyFont="1" applyFill="1" applyBorder="1" applyAlignment="1">
      <alignment horizontal="center" vertical="top"/>
    </xf>
    <xf numFmtId="165" fontId="2" fillId="0" borderId="5" xfId="0" applyNumberFormat="1" applyFont="1" applyBorder="1" applyAlignment="1">
      <alignment horizontal="center" vertical="top" wrapText="1"/>
    </xf>
    <xf numFmtId="165" fontId="2" fillId="0" borderId="33" xfId="0" applyNumberFormat="1" applyFont="1" applyBorder="1" applyAlignment="1">
      <alignment horizontal="center" vertical="top" wrapText="1"/>
    </xf>
    <xf numFmtId="165" fontId="2" fillId="0" borderId="2" xfId="0" applyNumberFormat="1" applyFont="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65" fontId="10" fillId="2" borderId="35" xfId="0" applyNumberFormat="1" applyFont="1" applyFill="1" applyBorder="1" applyAlignment="1">
      <alignment horizontal="center" vertical="top"/>
    </xf>
    <xf numFmtId="165" fontId="10" fillId="2" borderId="36" xfId="0" applyNumberFormat="1" applyFont="1" applyFill="1" applyBorder="1" applyAlignment="1">
      <alignment horizontal="center" vertical="top"/>
    </xf>
    <xf numFmtId="165" fontId="10" fillId="2" borderId="11" xfId="0" applyNumberFormat="1" applyFont="1" applyFill="1" applyBorder="1" applyAlignment="1">
      <alignment horizontal="center" vertical="top"/>
    </xf>
    <xf numFmtId="165" fontId="10" fillId="2" borderId="6" xfId="0" applyNumberFormat="1" applyFont="1" applyFill="1" applyBorder="1" applyAlignment="1">
      <alignment horizontal="center" vertical="top"/>
    </xf>
    <xf numFmtId="165"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5" fontId="1" fillId="4" borderId="39" xfId="0" applyNumberFormat="1" applyFont="1" applyFill="1" applyBorder="1" applyAlignment="1">
      <alignment horizontal="center" vertical="top"/>
    </xf>
    <xf numFmtId="165" fontId="1" fillId="4" borderId="17" xfId="0" applyNumberFormat="1" applyFont="1" applyFill="1" applyBorder="1" applyAlignment="1">
      <alignment horizontal="center" vertical="top"/>
    </xf>
    <xf numFmtId="165" fontId="2" fillId="0" borderId="32" xfId="0" applyNumberFormat="1" applyFont="1" applyBorder="1" applyAlignment="1">
      <alignment horizontal="center" vertical="top" wrapText="1"/>
    </xf>
    <xf numFmtId="165" fontId="2" fillId="0" borderId="40" xfId="0" applyNumberFormat="1" applyFont="1" applyBorder="1" applyAlignment="1">
      <alignment horizontal="center" vertical="top" wrapText="1"/>
    </xf>
    <xf numFmtId="0" fontId="2" fillId="0" borderId="41" xfId="0" applyFont="1" applyBorder="1" applyAlignment="1">
      <alignment horizontal="center" vertical="top" wrapText="1"/>
    </xf>
    <xf numFmtId="165" fontId="2" fillId="0" borderId="42" xfId="0" applyNumberFormat="1" applyFont="1" applyBorder="1" applyAlignment="1">
      <alignment horizontal="center" vertical="center"/>
    </xf>
    <xf numFmtId="165" fontId="2" fillId="0" borderId="14" xfId="0" applyNumberFormat="1" applyFont="1" applyBorder="1" applyAlignment="1">
      <alignment horizontal="center" vertical="center"/>
    </xf>
    <xf numFmtId="165" fontId="1" fillId="4" borderId="39" xfId="0" applyNumberFormat="1" applyFont="1" applyFill="1" applyBorder="1" applyAlignment="1">
      <alignment horizontal="center" vertical="center"/>
    </xf>
    <xf numFmtId="165"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5" fontId="2" fillId="0" borderId="44" xfId="0" applyNumberFormat="1" applyFont="1" applyBorder="1" applyAlignment="1">
      <alignment horizontal="center" vertical="center"/>
    </xf>
    <xf numFmtId="165" fontId="2" fillId="0" borderId="45" xfId="0" applyNumberFormat="1" applyFont="1" applyBorder="1" applyAlignment="1">
      <alignment horizontal="center" vertical="center"/>
    </xf>
    <xf numFmtId="0" fontId="2" fillId="0" borderId="0" xfId="0" applyFont="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5" fontId="1" fillId="5" borderId="45" xfId="0" applyNumberFormat="1" applyFont="1" applyFill="1" applyBorder="1" applyAlignment="1">
      <alignment horizontal="center" vertical="top"/>
    </xf>
    <xf numFmtId="165"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5" fontId="2" fillId="0" borderId="44" xfId="0" applyNumberFormat="1" applyFont="1" applyBorder="1" applyAlignment="1">
      <alignment horizontal="center" vertical="top" wrapText="1"/>
    </xf>
    <xf numFmtId="165" fontId="2" fillId="0" borderId="45" xfId="0" applyNumberFormat="1" applyFont="1" applyBorder="1" applyAlignment="1">
      <alignment horizontal="center" vertical="top" wrapText="1"/>
    </xf>
    <xf numFmtId="165" fontId="1" fillId="0" borderId="45" xfId="0" applyNumberFormat="1" applyFont="1" applyBorder="1" applyAlignment="1">
      <alignment horizontal="center" vertical="top" wrapText="1"/>
    </xf>
    <xf numFmtId="0" fontId="14" fillId="4" borderId="9" xfId="0" applyFont="1" applyFill="1" applyBorder="1" applyAlignment="1">
      <alignment horizontal="center" vertical="top"/>
    </xf>
    <xf numFmtId="165" fontId="1" fillId="4" borderId="47" xfId="0" applyNumberFormat="1" applyFont="1" applyFill="1" applyBorder="1" applyAlignment="1">
      <alignment horizontal="center" vertical="top"/>
    </xf>
    <xf numFmtId="165" fontId="1" fillId="4" borderId="1" xfId="0" applyNumberFormat="1" applyFont="1" applyFill="1" applyBorder="1" applyAlignment="1">
      <alignment horizontal="center" vertical="top"/>
    </xf>
    <xf numFmtId="165" fontId="6" fillId="5" borderId="45" xfId="0" applyNumberFormat="1" applyFont="1" applyFill="1" applyBorder="1" applyAlignment="1">
      <alignment horizontal="center" vertical="top"/>
    </xf>
    <xf numFmtId="165" fontId="6" fillId="0" borderId="32" xfId="0" applyNumberFormat="1" applyFont="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5" fontId="1" fillId="4" borderId="18" xfId="0" applyNumberFormat="1" applyFont="1" applyFill="1" applyBorder="1" applyAlignment="1">
      <alignment horizontal="center" vertical="top"/>
    </xf>
    <xf numFmtId="165" fontId="1" fillId="4" borderId="49" xfId="0" applyNumberFormat="1" applyFont="1" applyFill="1" applyBorder="1" applyAlignment="1">
      <alignment horizontal="center" vertical="top"/>
    </xf>
    <xf numFmtId="165"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5" fontId="2" fillId="0" borderId="52" xfId="1" applyNumberFormat="1" applyFont="1" applyBorder="1" applyAlignment="1">
      <alignment horizontal="center" vertical="top"/>
    </xf>
    <xf numFmtId="165" fontId="2" fillId="0" borderId="53" xfId="1" applyNumberFormat="1" applyFont="1" applyBorder="1" applyAlignment="1">
      <alignment horizontal="center" vertical="top"/>
    </xf>
    <xf numFmtId="165" fontId="6" fillId="0" borderId="49" xfId="1" applyNumberFormat="1" applyFont="1" applyBorder="1" applyAlignment="1">
      <alignment horizontal="center" vertical="top"/>
    </xf>
    <xf numFmtId="165" fontId="6" fillId="0" borderId="2" xfId="1" applyNumberFormat="1" applyFont="1" applyBorder="1" applyAlignment="1">
      <alignment horizontal="center" vertical="top"/>
    </xf>
    <xf numFmtId="165" fontId="5" fillId="4" borderId="54" xfId="1" applyNumberFormat="1" applyFont="1" applyFill="1" applyBorder="1" applyAlignment="1">
      <alignment horizontal="center" vertical="top"/>
    </xf>
    <xf numFmtId="165" fontId="6" fillId="0" borderId="55" xfId="1" applyNumberFormat="1" applyFont="1" applyBorder="1" applyAlignment="1">
      <alignment horizontal="center" vertical="top"/>
    </xf>
    <xf numFmtId="165" fontId="6" fillId="4" borderId="49" xfId="1" applyNumberFormat="1" applyFont="1" applyFill="1" applyBorder="1" applyAlignment="1">
      <alignment horizontal="center" vertical="top"/>
    </xf>
    <xf numFmtId="165" fontId="2" fillId="0" borderId="52" xfId="0" applyNumberFormat="1" applyFont="1" applyBorder="1" applyAlignment="1">
      <alignment horizontal="center" vertical="center"/>
    </xf>
    <xf numFmtId="165" fontId="1" fillId="4" borderId="49" xfId="0" applyNumberFormat="1" applyFont="1" applyFill="1" applyBorder="1" applyAlignment="1">
      <alignment horizontal="center" vertical="center"/>
    </xf>
    <xf numFmtId="165" fontId="6" fillId="5" borderId="4" xfId="0" applyNumberFormat="1" applyFont="1" applyFill="1" applyBorder="1" applyAlignment="1">
      <alignment horizontal="center" vertical="top"/>
    </xf>
    <xf numFmtId="165" fontId="1" fillId="4" borderId="56" xfId="0" applyNumberFormat="1" applyFont="1" applyFill="1" applyBorder="1" applyAlignment="1">
      <alignment horizontal="center" vertical="top"/>
    </xf>
    <xf numFmtId="165" fontId="2" fillId="0" borderId="4" xfId="0" applyNumberFormat="1" applyFont="1" applyBorder="1" applyAlignment="1">
      <alignment horizontal="center" vertical="top" wrapText="1"/>
    </xf>
    <xf numFmtId="165" fontId="2" fillId="0" borderId="4" xfId="0" applyNumberFormat="1" applyFont="1" applyBorder="1" applyAlignment="1">
      <alignment horizontal="center" vertical="center"/>
    </xf>
    <xf numFmtId="167" fontId="2" fillId="0" borderId="13" xfId="0" applyNumberFormat="1" applyFont="1" applyBorder="1" applyAlignment="1">
      <alignment horizontal="center" vertical="center"/>
    </xf>
    <xf numFmtId="165" fontId="2" fillId="0" borderId="15" xfId="0" applyNumberFormat="1" applyFont="1" applyBorder="1" applyAlignment="1">
      <alignment horizontal="center" vertical="center"/>
    </xf>
    <xf numFmtId="165" fontId="1" fillId="4" borderId="18" xfId="0" applyNumberFormat="1" applyFont="1" applyFill="1" applyBorder="1" applyAlignment="1">
      <alignment horizontal="center" vertical="center"/>
    </xf>
    <xf numFmtId="165" fontId="1" fillId="4" borderId="26" xfId="0" applyNumberFormat="1" applyFont="1" applyFill="1" applyBorder="1" applyAlignment="1">
      <alignment horizontal="center" vertical="center"/>
    </xf>
    <xf numFmtId="165" fontId="2" fillId="0" borderId="13" xfId="0" applyNumberFormat="1" applyFont="1" applyBorder="1" applyAlignment="1">
      <alignment horizontal="center" vertical="center"/>
    </xf>
    <xf numFmtId="165" fontId="6" fillId="0" borderId="5" xfId="0" applyNumberFormat="1" applyFont="1" applyBorder="1" applyAlignment="1">
      <alignment horizontal="center" vertical="top" wrapText="1"/>
    </xf>
    <xf numFmtId="165" fontId="1" fillId="5" borderId="57" xfId="0" applyNumberFormat="1" applyFont="1" applyFill="1" applyBorder="1" applyAlignment="1">
      <alignment horizontal="center" vertical="top"/>
    </xf>
    <xf numFmtId="165" fontId="1" fillId="4" borderId="58" xfId="0" applyNumberFormat="1" applyFont="1" applyFill="1" applyBorder="1" applyAlignment="1">
      <alignment horizontal="center" vertical="top"/>
    </xf>
    <xf numFmtId="165" fontId="1" fillId="0" borderId="16" xfId="0" applyNumberFormat="1" applyFont="1" applyBorder="1" applyAlignment="1">
      <alignment horizontal="center" vertical="top" wrapText="1"/>
    </xf>
    <xf numFmtId="165" fontId="2" fillId="0" borderId="57" xfId="0" applyNumberFormat="1" applyFont="1" applyBorder="1" applyAlignment="1">
      <alignment horizontal="center" vertical="top" wrapText="1"/>
    </xf>
    <xf numFmtId="165" fontId="2" fillId="0" borderId="16" xfId="0" applyNumberFormat="1" applyFont="1" applyBorder="1" applyAlignment="1">
      <alignment horizontal="center" vertical="center"/>
    </xf>
    <xf numFmtId="165"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5" fontId="10" fillId="6" borderId="6" xfId="0" applyNumberFormat="1" applyFont="1" applyFill="1" applyBorder="1" applyAlignment="1">
      <alignment horizontal="center" vertical="top"/>
    </xf>
    <xf numFmtId="165" fontId="10" fillId="6" borderId="19" xfId="0" applyNumberFormat="1" applyFont="1" applyFill="1" applyBorder="1" applyAlignment="1">
      <alignment horizontal="center" vertical="top"/>
    </xf>
    <xf numFmtId="165"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5" fontId="6" fillId="0" borderId="16" xfId="0" applyNumberFormat="1" applyFont="1" applyBorder="1" applyAlignment="1">
      <alignment horizontal="center" vertical="top" wrapText="1"/>
    </xf>
    <xf numFmtId="165" fontId="6" fillId="0" borderId="45" xfId="0" applyNumberFormat="1" applyFont="1" applyBorder="1" applyAlignment="1">
      <alignment horizontal="center" vertical="top" wrapText="1"/>
    </xf>
    <xf numFmtId="165" fontId="6" fillId="0" borderId="13" xfId="0" applyNumberFormat="1" applyFont="1" applyBorder="1" applyAlignment="1">
      <alignment horizontal="center" vertical="top" wrapText="1"/>
    </xf>
    <xf numFmtId="165" fontId="6" fillId="0" borderId="14" xfId="0" applyNumberFormat="1" applyFont="1" applyBorder="1" applyAlignment="1">
      <alignment horizontal="center" vertical="top" wrapText="1"/>
    </xf>
    <xf numFmtId="0" fontId="9" fillId="5" borderId="34"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0" fontId="8" fillId="0" borderId="28" xfId="0" applyFont="1" applyBorder="1" applyAlignment="1">
      <alignment horizontal="center" vertical="center" wrapText="1"/>
    </xf>
    <xf numFmtId="166" fontId="10" fillId="6" borderId="28" xfId="0" applyNumberFormat="1" applyFont="1" applyFill="1" applyBorder="1" applyAlignment="1">
      <alignment horizontal="center" vertical="center" wrapText="1" shrinkToFit="1"/>
    </xf>
    <xf numFmtId="0" fontId="26" fillId="2" borderId="60" xfId="0" applyFont="1" applyFill="1" applyBorder="1" applyAlignment="1">
      <alignment horizontal="right" vertical="top" wrapText="1"/>
    </xf>
    <xf numFmtId="0" fontId="25" fillId="3" borderId="60" xfId="0" applyFont="1" applyFill="1" applyBorder="1" applyAlignment="1">
      <alignment horizontal="right" vertical="top" wrapText="1"/>
    </xf>
    <xf numFmtId="0" fontId="9" fillId="0" borderId="0" xfId="0" applyFont="1" applyAlignment="1">
      <alignment vertical="top" wrapText="1"/>
    </xf>
    <xf numFmtId="0" fontId="8" fillId="0" borderId="0" xfId="0" applyFont="1" applyAlignment="1">
      <alignment vertical="top" wrapText="1"/>
    </xf>
    <xf numFmtId="0" fontId="10" fillId="0" borderId="28" xfId="0" applyFont="1" applyBorder="1" applyAlignment="1">
      <alignment vertical="top" wrapText="1"/>
    </xf>
    <xf numFmtId="0" fontId="10" fillId="0" borderId="1" xfId="0" applyFont="1" applyBorder="1" applyAlignment="1">
      <alignment vertical="top" wrapText="1"/>
    </xf>
    <xf numFmtId="49" fontId="10" fillId="2" borderId="28" xfId="0" applyNumberFormat="1" applyFont="1" applyFill="1" applyBorder="1" applyAlignment="1">
      <alignment horizontal="center" vertical="top" wrapText="1"/>
    </xf>
    <xf numFmtId="0" fontId="10" fillId="0" borderId="1" xfId="0" applyFont="1" applyBorder="1" applyAlignment="1">
      <alignment horizontal="center" vertical="top" wrapText="1"/>
    </xf>
    <xf numFmtId="49" fontId="10" fillId="3" borderId="1" xfId="0" applyNumberFormat="1" applyFont="1" applyFill="1" applyBorder="1" applyAlignment="1">
      <alignment horizontal="center" vertical="top" wrapText="1"/>
    </xf>
    <xf numFmtId="0" fontId="10" fillId="0" borderId="28" xfId="0" applyFont="1" applyBorder="1" applyAlignment="1">
      <alignment horizontal="center" vertical="top" wrapText="1"/>
    </xf>
    <xf numFmtId="49" fontId="25" fillId="3" borderId="60" xfId="0" applyNumberFormat="1" applyFont="1" applyFill="1" applyBorder="1" applyAlignment="1">
      <alignment horizontal="center" vertical="top" wrapText="1"/>
    </xf>
    <xf numFmtId="49" fontId="10" fillId="2" borderId="1"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49" fontId="10" fillId="2" borderId="28" xfId="0" applyNumberFormat="1" applyFont="1" applyFill="1" applyBorder="1" applyAlignment="1">
      <alignment horizontal="left" vertical="top" wrapText="1"/>
    </xf>
    <xf numFmtId="49" fontId="10" fillId="0" borderId="1" xfId="0" applyNumberFormat="1" applyFont="1" applyBorder="1" applyAlignment="1">
      <alignment vertical="top" wrapText="1"/>
    </xf>
    <xf numFmtId="49" fontId="10" fillId="0" borderId="28" xfId="0" applyNumberFormat="1" applyFont="1" applyBorder="1" applyAlignment="1">
      <alignment vertical="top" wrapText="1"/>
    </xf>
    <xf numFmtId="49" fontId="8" fillId="0" borderId="0" xfId="0" applyNumberFormat="1" applyFont="1" applyAlignment="1">
      <alignment horizontal="left" vertical="top" wrapText="1"/>
    </xf>
    <xf numFmtId="0" fontId="9" fillId="0" borderId="0" xfId="0" applyFont="1" applyAlignment="1">
      <alignment vertical="center" wrapText="1"/>
    </xf>
    <xf numFmtId="0" fontId="21" fillId="0" borderId="0" xfId="0" applyFont="1" applyAlignment="1">
      <alignment horizontal="left" vertical="center" wrapText="1"/>
    </xf>
    <xf numFmtId="0" fontId="8" fillId="0" borderId="0" xfId="0" applyFont="1" applyAlignment="1">
      <alignment vertical="center" wrapText="1"/>
    </xf>
    <xf numFmtId="0" fontId="10" fillId="0" borderId="60" xfId="0" applyFont="1" applyBorder="1" applyAlignment="1">
      <alignment vertical="center" wrapText="1"/>
    </xf>
    <xf numFmtId="49" fontId="8" fillId="7" borderId="1" xfId="0" applyNumberFormat="1" applyFont="1" applyFill="1" applyBorder="1" applyAlignment="1">
      <alignment vertical="center" wrapText="1"/>
    </xf>
    <xf numFmtId="166" fontId="10" fillId="0" borderId="28" xfId="0" applyNumberFormat="1" applyFont="1" applyBorder="1" applyAlignment="1">
      <alignment horizontal="center" vertical="center" wrapText="1"/>
    </xf>
    <xf numFmtId="166" fontId="8" fillId="0" borderId="28" xfId="0" applyNumberFormat="1" applyFont="1" applyBorder="1" applyAlignment="1">
      <alignment horizontal="center" vertical="center" wrapText="1"/>
    </xf>
    <xf numFmtId="0" fontId="8" fillId="0" borderId="28" xfId="0" applyFont="1" applyBorder="1" applyAlignment="1">
      <alignment vertical="center" wrapText="1"/>
    </xf>
    <xf numFmtId="166" fontId="10" fillId="4" borderId="28" xfId="0" applyNumberFormat="1" applyFont="1" applyFill="1" applyBorder="1" applyAlignment="1">
      <alignment horizontal="center" vertical="center" wrapText="1"/>
    </xf>
    <xf numFmtId="0" fontId="26" fillId="2" borderId="60" xfId="0" applyFont="1" applyFill="1" applyBorder="1" applyAlignment="1">
      <alignment horizontal="right" vertical="center" wrapText="1"/>
    </xf>
    <xf numFmtId="166" fontId="10" fillId="2" borderId="28" xfId="0" applyNumberFormat="1" applyFont="1" applyFill="1" applyBorder="1" applyAlignment="1">
      <alignment horizontal="center" vertical="center" wrapText="1"/>
    </xf>
    <xf numFmtId="0" fontId="25" fillId="3" borderId="60" xfId="0" applyFont="1" applyFill="1" applyBorder="1" applyAlignment="1">
      <alignment horizontal="right" vertical="center" wrapText="1"/>
    </xf>
    <xf numFmtId="166" fontId="10" fillId="3" borderId="28" xfId="0" applyNumberFormat="1" applyFont="1" applyFill="1" applyBorder="1" applyAlignment="1">
      <alignment horizontal="center" vertical="center" wrapText="1"/>
    </xf>
    <xf numFmtId="2" fontId="10" fillId="0" borderId="60" xfId="0" applyNumberFormat="1" applyFont="1" applyBorder="1" applyAlignment="1">
      <alignment horizontal="center" vertical="center" wrapText="1"/>
    </xf>
    <xf numFmtId="49" fontId="8" fillId="7" borderId="28" xfId="0" applyNumberFormat="1" applyFont="1" applyFill="1" applyBorder="1" applyAlignment="1">
      <alignment vertical="center" wrapText="1"/>
    </xf>
    <xf numFmtId="49" fontId="8" fillId="7" borderId="1" xfId="0" applyNumberFormat="1" applyFont="1" applyFill="1" applyBorder="1" applyAlignment="1">
      <alignment horizontal="center" vertical="center" wrapText="1"/>
    </xf>
    <xf numFmtId="168" fontId="10" fillId="0" borderId="28"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center" vertical="center" wrapText="1"/>
    </xf>
    <xf numFmtId="4" fontId="10" fillId="0" borderId="28" xfId="0" applyNumberFormat="1" applyFont="1" applyBorder="1" applyAlignment="1">
      <alignment horizontal="center" vertical="center" wrapText="1"/>
    </xf>
    <xf numFmtId="166" fontId="10" fillId="0" borderId="60" xfId="0" applyNumberFormat="1" applyFont="1" applyBorder="1" applyAlignment="1">
      <alignment horizontal="center" vertical="center" wrapText="1"/>
    </xf>
    <xf numFmtId="49" fontId="8" fillId="0" borderId="28" xfId="0" applyNumberFormat="1" applyFont="1" applyBorder="1" applyAlignment="1">
      <alignment horizontal="center" vertical="center" wrapText="1"/>
    </xf>
    <xf numFmtId="49" fontId="8" fillId="0" borderId="23" xfId="0" applyNumberFormat="1" applyFont="1" applyBorder="1" applyAlignment="1">
      <alignment horizontal="center" vertical="center" wrapText="1"/>
    </xf>
    <xf numFmtId="166" fontId="10" fillId="4" borderId="1" xfId="0" applyNumberFormat="1" applyFont="1" applyFill="1" applyBorder="1" applyAlignment="1">
      <alignment horizontal="center" vertical="center" wrapText="1"/>
    </xf>
    <xf numFmtId="49" fontId="8" fillId="7" borderId="62" xfId="0" applyNumberFormat="1" applyFont="1" applyFill="1" applyBorder="1" applyAlignment="1">
      <alignment vertical="center" wrapText="1"/>
    </xf>
    <xf numFmtId="0" fontId="8" fillId="0" borderId="60" xfId="0" applyFont="1" applyBorder="1" applyAlignment="1">
      <alignment horizontal="left" vertical="center" wrapText="1"/>
    </xf>
    <xf numFmtId="4" fontId="8" fillId="0" borderId="28" xfId="0" applyNumberFormat="1" applyFont="1" applyBorder="1" applyAlignment="1">
      <alignment horizontal="center" vertical="center" wrapText="1"/>
    </xf>
    <xf numFmtId="168" fontId="8" fillId="0" borderId="28" xfId="0" applyNumberFormat="1" applyFont="1" applyBorder="1" applyAlignment="1">
      <alignment horizontal="center" vertical="center" wrapText="1"/>
    </xf>
    <xf numFmtId="49" fontId="8" fillId="7" borderId="28" xfId="0" applyNumberFormat="1" applyFont="1" applyFill="1" applyBorder="1" applyAlignment="1">
      <alignment horizontal="left" vertical="center" wrapText="1"/>
    </xf>
    <xf numFmtId="168" fontId="10" fillId="4" borderId="28" xfId="0" applyNumberFormat="1" applyFont="1" applyFill="1" applyBorder="1" applyAlignment="1">
      <alignment horizontal="center" vertical="center" wrapText="1"/>
    </xf>
    <xf numFmtId="168" fontId="10" fillId="2" borderId="28" xfId="0" applyNumberFormat="1" applyFont="1" applyFill="1" applyBorder="1" applyAlignment="1">
      <alignment horizontal="center" vertical="center" wrapText="1"/>
    </xf>
    <xf numFmtId="168" fontId="10" fillId="3" borderId="28" xfId="0" applyNumberFormat="1" applyFont="1" applyFill="1" applyBorder="1" applyAlignment="1">
      <alignment horizontal="center" vertical="center" wrapText="1"/>
    </xf>
    <xf numFmtId="49" fontId="8" fillId="0" borderId="0" xfId="0" applyNumberFormat="1" applyFont="1" applyAlignment="1">
      <alignment horizontal="left" vertical="center" wrapText="1"/>
    </xf>
    <xf numFmtId="49" fontId="8" fillId="0" borderId="28" xfId="0" applyNumberFormat="1" applyFont="1" applyBorder="1" applyAlignment="1">
      <alignment horizontal="left" vertical="center" wrapText="1"/>
    </xf>
    <xf numFmtId="0" fontId="8" fillId="0" borderId="61" xfId="0" applyFont="1" applyBorder="1" applyAlignment="1">
      <alignment horizontal="left" vertical="center" wrapText="1"/>
    </xf>
    <xf numFmtId="49" fontId="8" fillId="7" borderId="28" xfId="0" applyNumberFormat="1" applyFont="1" applyFill="1" applyBorder="1" applyAlignment="1">
      <alignment horizontal="right" vertical="center" wrapText="1"/>
    </xf>
    <xf numFmtId="0" fontId="8" fillId="0" borderId="60" xfId="0" applyFont="1" applyBorder="1" applyAlignment="1">
      <alignment vertical="center" wrapText="1"/>
    </xf>
    <xf numFmtId="166" fontId="10" fillId="0" borderId="1" xfId="0" applyNumberFormat="1" applyFont="1" applyBorder="1" applyAlignment="1">
      <alignment horizontal="center" vertical="center" wrapText="1"/>
    </xf>
    <xf numFmtId="166" fontId="8" fillId="0" borderId="1" xfId="0" applyNumberFormat="1" applyFont="1" applyBorder="1" applyAlignment="1">
      <alignment horizontal="center" vertical="center" wrapText="1"/>
    </xf>
    <xf numFmtId="49" fontId="8" fillId="7" borderId="28" xfId="0" applyNumberFormat="1" applyFont="1" applyFill="1" applyBorder="1" applyAlignment="1">
      <alignment horizontal="center" vertical="center" wrapText="1"/>
    </xf>
    <xf numFmtId="166" fontId="10" fillId="0" borderId="23" xfId="0" applyNumberFormat="1" applyFont="1" applyBorder="1" applyAlignment="1">
      <alignment horizontal="center" vertical="center" wrapText="1"/>
    </xf>
    <xf numFmtId="166" fontId="8" fillId="0" borderId="23" xfId="0" applyNumberFormat="1" applyFont="1" applyBorder="1" applyAlignment="1">
      <alignment horizontal="center" vertical="center" wrapText="1"/>
    </xf>
    <xf numFmtId="0" fontId="0" fillId="0" borderId="60" xfId="0" applyBorder="1" applyAlignment="1">
      <alignment vertical="center" wrapText="1"/>
    </xf>
    <xf numFmtId="0" fontId="0" fillId="0" borderId="60" xfId="0" applyBorder="1" applyAlignment="1">
      <alignment vertical="center"/>
    </xf>
    <xf numFmtId="0" fontId="10" fillId="2" borderId="53" xfId="0" applyFont="1" applyFill="1" applyBorder="1" applyAlignment="1">
      <alignment vertical="top" wrapText="1"/>
    </xf>
    <xf numFmtId="0" fontId="10" fillId="2" borderId="60" xfId="0" applyFont="1" applyFill="1" applyBorder="1" applyAlignment="1">
      <alignment vertical="top" wrapText="1"/>
    </xf>
    <xf numFmtId="0" fontId="10" fillId="2" borderId="53" xfId="0" applyFont="1" applyFill="1" applyBorder="1" applyAlignment="1">
      <alignment vertical="center" wrapText="1"/>
    </xf>
    <xf numFmtId="0" fontId="10" fillId="2" borderId="60" xfId="0" applyFont="1" applyFill="1" applyBorder="1" applyAlignment="1">
      <alignment vertical="center" wrapText="1"/>
    </xf>
    <xf numFmtId="0" fontId="30" fillId="2" borderId="53" xfId="0" applyFont="1" applyFill="1" applyBorder="1" applyAlignment="1">
      <alignment vertical="top" wrapText="1"/>
    </xf>
    <xf numFmtId="0" fontId="30" fillId="2" borderId="60" xfId="0" applyFont="1" applyFill="1" applyBorder="1" applyAlignment="1">
      <alignment vertical="top" wrapText="1"/>
    </xf>
    <xf numFmtId="0" fontId="10" fillId="2" borderId="28" xfId="0" applyFont="1" applyFill="1" applyBorder="1" applyAlignment="1">
      <alignment vertical="top" wrapText="1"/>
    </xf>
    <xf numFmtId="0" fontId="33" fillId="0" borderId="0" xfId="0" applyFont="1" applyAlignment="1">
      <alignment vertical="center" wrapText="1"/>
    </xf>
    <xf numFmtId="0" fontId="33" fillId="0" borderId="0" xfId="0" applyFont="1" applyAlignment="1">
      <alignment horizontal="left" vertical="center" wrapText="1"/>
    </xf>
    <xf numFmtId="0" fontId="31" fillId="0" borderId="28" xfId="0" applyFont="1" applyBorder="1" applyAlignment="1">
      <alignment horizontal="center" vertical="center" wrapText="1"/>
    </xf>
    <xf numFmtId="0" fontId="30" fillId="3" borderId="28" xfId="0" applyFont="1" applyFill="1" applyBorder="1" applyAlignment="1">
      <alignment vertical="center" wrapText="1"/>
    </xf>
    <xf numFmtId="0" fontId="30" fillId="2" borderId="28" xfId="0" applyFont="1" applyFill="1" applyBorder="1" applyAlignment="1">
      <alignment vertical="center" wrapText="1"/>
    </xf>
    <xf numFmtId="0" fontId="30" fillId="0" borderId="28" xfId="0" applyFont="1" applyBorder="1" applyAlignment="1">
      <alignment vertical="center" wrapText="1"/>
    </xf>
    <xf numFmtId="0" fontId="31" fillId="0" borderId="28" xfId="0" applyFont="1" applyBorder="1" applyAlignment="1">
      <alignment vertical="center" wrapText="1"/>
    </xf>
    <xf numFmtId="165" fontId="30" fillId="2" borderId="28" xfId="0" applyNumberFormat="1" applyFont="1" applyFill="1" applyBorder="1" applyAlignment="1">
      <alignment horizontal="center" vertical="center" wrapText="1"/>
    </xf>
    <xf numFmtId="165" fontId="30" fillId="3" borderId="28" xfId="0" applyNumberFormat="1" applyFont="1" applyFill="1" applyBorder="1" applyAlignment="1">
      <alignment horizontal="center" vertical="center" wrapText="1"/>
    </xf>
    <xf numFmtId="0" fontId="30" fillId="3" borderId="28" xfId="0" applyFont="1" applyFill="1" applyBorder="1" applyAlignment="1">
      <alignment vertical="top" wrapText="1"/>
    </xf>
    <xf numFmtId="49" fontId="30" fillId="0" borderId="60" xfId="0" applyNumberFormat="1" applyFont="1" applyBorder="1" applyAlignment="1">
      <alignment horizontal="center" vertical="center" wrapText="1"/>
    </xf>
    <xf numFmtId="49" fontId="31" fillId="0" borderId="28" xfId="0" applyNumberFormat="1" applyFont="1" applyBorder="1" applyAlignment="1">
      <alignment horizontal="left" vertical="center" wrapText="1"/>
    </xf>
    <xf numFmtId="49" fontId="31" fillId="0" borderId="23" xfId="0" applyNumberFormat="1" applyFont="1" applyBorder="1" applyAlignment="1">
      <alignment horizontal="left" vertical="center" wrapText="1"/>
    </xf>
    <xf numFmtId="49" fontId="30" fillId="4" borderId="1" xfId="0" applyNumberFormat="1" applyFont="1" applyFill="1" applyBorder="1" applyAlignment="1">
      <alignment horizontal="center" vertical="center" wrapText="1"/>
    </xf>
    <xf numFmtId="49" fontId="30" fillId="2" borderId="28" xfId="0" applyNumberFormat="1" applyFont="1" applyFill="1" applyBorder="1" applyAlignment="1">
      <alignment horizontal="center" vertical="center" wrapText="1"/>
    </xf>
    <xf numFmtId="166" fontId="31" fillId="0" borderId="61" xfId="0" applyNumberFormat="1" applyFont="1" applyBorder="1" applyAlignment="1">
      <alignment horizontal="left" vertical="center" wrapText="1"/>
    </xf>
    <xf numFmtId="166" fontId="30" fillId="2" borderId="28" xfId="0" applyNumberFormat="1" applyFont="1" applyFill="1" applyBorder="1" applyAlignment="1">
      <alignment horizontal="center" vertical="center" wrapText="1"/>
    </xf>
    <xf numFmtId="166" fontId="30" fillId="3" borderId="28" xfId="0" applyNumberFormat="1" applyFont="1" applyFill="1" applyBorder="1" applyAlignment="1">
      <alignment horizontal="center" vertical="center" wrapText="1"/>
    </xf>
    <xf numFmtId="165" fontId="30" fillId="0" borderId="60" xfId="0" applyNumberFormat="1" applyFont="1" applyBorder="1" applyAlignment="1">
      <alignment horizontal="center" vertical="center" wrapText="1"/>
    </xf>
    <xf numFmtId="165" fontId="31" fillId="0" borderId="28" xfId="0" applyNumberFormat="1" applyFont="1" applyBorder="1" applyAlignment="1">
      <alignment horizontal="left" vertical="center" wrapText="1"/>
    </xf>
    <xf numFmtId="165" fontId="30" fillId="0" borderId="28" xfId="0" applyNumberFormat="1" applyFont="1" applyBorder="1" applyAlignment="1">
      <alignment horizontal="left" vertical="center" wrapText="1"/>
    </xf>
    <xf numFmtId="165" fontId="30" fillId="0" borderId="28" xfId="0" applyNumberFormat="1" applyFont="1" applyBorder="1" applyAlignment="1">
      <alignment horizontal="center" vertical="center" wrapText="1"/>
    </xf>
    <xf numFmtId="49" fontId="30" fillId="3" borderId="28" xfId="0" applyNumberFormat="1" applyFont="1" applyFill="1" applyBorder="1" applyAlignment="1">
      <alignment horizontal="center" vertical="center" wrapText="1"/>
    </xf>
    <xf numFmtId="0" fontId="32" fillId="0" borderId="60" xfId="0" applyFont="1" applyBorder="1" applyAlignment="1">
      <alignment vertical="center"/>
    </xf>
    <xf numFmtId="49" fontId="30" fillId="4" borderId="28" xfId="0" applyNumberFormat="1" applyFont="1" applyFill="1" applyBorder="1" applyAlignment="1">
      <alignment horizontal="center" vertical="center" wrapText="1"/>
    </xf>
    <xf numFmtId="0" fontId="30" fillId="3" borderId="53" xfId="0" applyFont="1" applyFill="1" applyBorder="1" applyAlignment="1">
      <alignment horizontal="left" vertical="center" wrapText="1"/>
    </xf>
    <xf numFmtId="0" fontId="32" fillId="0" borderId="60" xfId="0" applyFont="1" applyBorder="1" applyAlignment="1">
      <alignment vertical="center" wrapText="1"/>
    </xf>
    <xf numFmtId="49" fontId="31" fillId="0" borderId="1" xfId="0" applyNumberFormat="1" applyFont="1" applyBorder="1" applyAlignment="1">
      <alignment horizontal="left" vertical="center" wrapText="1"/>
    </xf>
    <xf numFmtId="0" fontId="31" fillId="0" borderId="0" xfId="0" applyFont="1" applyAlignment="1">
      <alignment vertical="center" wrapText="1"/>
    </xf>
    <xf numFmtId="0" fontId="34" fillId="0" borderId="0" xfId="0" applyFont="1" applyAlignment="1">
      <alignment vertical="center" wrapText="1"/>
    </xf>
    <xf numFmtId="0" fontId="34" fillId="0" borderId="0" xfId="0" applyFont="1" applyAlignment="1">
      <alignment horizontal="center" vertical="center" wrapText="1"/>
    </xf>
    <xf numFmtId="0" fontId="33" fillId="0" borderId="0" xfId="0" applyFont="1" applyAlignment="1">
      <alignment horizontal="center" vertical="center" wrapText="1"/>
    </xf>
    <xf numFmtId="0" fontId="31" fillId="0" borderId="28" xfId="0" applyFont="1" applyBorder="1" applyAlignment="1">
      <alignment horizontal="center" vertical="center" textRotation="90" wrapText="1"/>
    </xf>
    <xf numFmtId="0" fontId="30" fillId="3" borderId="28" xfId="0" applyFont="1" applyFill="1" applyBorder="1" applyAlignment="1">
      <alignment horizontal="center" vertical="center" wrapText="1"/>
    </xf>
    <xf numFmtId="0" fontId="30" fillId="2" borderId="28" xfId="0" applyFont="1" applyFill="1" applyBorder="1" applyAlignment="1">
      <alignment horizontal="center" vertical="center" wrapText="1"/>
    </xf>
    <xf numFmtId="0" fontId="30" fillId="0" borderId="28" xfId="0" applyFont="1" applyBorder="1" applyAlignment="1">
      <alignment horizontal="center" vertical="center" wrapText="1"/>
    </xf>
    <xf numFmtId="0" fontId="30" fillId="2" borderId="61" xfId="0" applyFont="1" applyFill="1" applyBorder="1" applyAlignment="1">
      <alignment horizontal="center" vertical="center" wrapText="1"/>
    </xf>
    <xf numFmtId="49" fontId="30" fillId="0" borderId="61" xfId="0" applyNumberFormat="1" applyFont="1" applyBorder="1" applyAlignment="1">
      <alignment horizontal="center" vertical="center" wrapText="1"/>
    </xf>
    <xf numFmtId="49" fontId="31" fillId="0" borderId="28" xfId="0" applyNumberFormat="1" applyFont="1" applyBorder="1" applyAlignment="1">
      <alignment horizontal="center" vertical="center" wrapText="1"/>
    </xf>
    <xf numFmtId="49" fontId="31" fillId="0" borderId="23" xfId="0" applyNumberFormat="1" applyFont="1" applyBorder="1" applyAlignment="1">
      <alignment horizontal="center" vertical="center" wrapText="1"/>
    </xf>
    <xf numFmtId="1" fontId="31" fillId="0" borderId="61" xfId="0" applyNumberFormat="1" applyFont="1" applyBorder="1" applyAlignment="1">
      <alignment horizontal="center" vertical="center" wrapText="1"/>
    </xf>
    <xf numFmtId="165" fontId="30" fillId="0" borderId="61" xfId="0" applyNumberFormat="1" applyFont="1" applyBorder="1" applyAlignment="1">
      <alignment horizontal="center" vertical="center" wrapText="1"/>
    </xf>
    <xf numFmtId="165" fontId="31" fillId="0" borderId="28" xfId="0" applyNumberFormat="1" applyFont="1" applyBorder="1" applyAlignment="1">
      <alignment horizontal="center" vertical="center" wrapText="1"/>
    </xf>
    <xf numFmtId="0" fontId="32" fillId="0" borderId="61" xfId="0" applyFont="1" applyBorder="1" applyAlignment="1">
      <alignment vertical="center"/>
    </xf>
    <xf numFmtId="0" fontId="32" fillId="0" borderId="61" xfId="0" applyFont="1" applyBorder="1" applyAlignment="1">
      <alignment vertical="center" wrapText="1"/>
    </xf>
    <xf numFmtId="49" fontId="31" fillId="0" borderId="1" xfId="0" applyNumberFormat="1" applyFont="1" applyBorder="1" applyAlignment="1">
      <alignment horizontal="center" vertical="center" wrapText="1"/>
    </xf>
    <xf numFmtId="0" fontId="31" fillId="0" borderId="0" xfId="0" applyFont="1" applyAlignment="1">
      <alignment horizontal="center" vertical="center" wrapText="1"/>
    </xf>
    <xf numFmtId="0" fontId="31" fillId="0" borderId="0" xfId="0" applyFont="1" applyAlignment="1">
      <alignment vertical="center"/>
    </xf>
    <xf numFmtId="0" fontId="30" fillId="0" borderId="60" xfId="0" applyFont="1" applyBorder="1" applyAlignment="1">
      <alignment vertical="center"/>
    </xf>
    <xf numFmtId="0" fontId="30" fillId="0" borderId="60" xfId="0" applyFont="1" applyBorder="1" applyAlignment="1">
      <alignment vertical="center" wrapText="1"/>
    </xf>
    <xf numFmtId="165" fontId="31" fillId="0" borderId="28" xfId="0" applyNumberFormat="1" applyFont="1" applyBorder="1" applyAlignment="1">
      <alignment vertical="center"/>
    </xf>
    <xf numFmtId="49" fontId="31" fillId="0" borderId="0" xfId="0" applyNumberFormat="1" applyFont="1" applyAlignment="1">
      <alignment horizontal="left" vertical="center" wrapText="1"/>
    </xf>
    <xf numFmtId="0" fontId="31" fillId="0" borderId="23" xfId="0" applyFont="1" applyBorder="1" applyAlignment="1">
      <alignment horizontal="center" vertical="center" wrapText="1"/>
    </xf>
    <xf numFmtId="0" fontId="31" fillId="0" borderId="1" xfId="0" applyFont="1" applyBorder="1" applyAlignment="1">
      <alignment horizontal="left" vertical="center" wrapText="1"/>
    </xf>
    <xf numFmtId="49" fontId="31" fillId="0" borderId="28" xfId="0" applyNumberFormat="1" applyFont="1" applyBorder="1" applyAlignment="1">
      <alignment vertical="center" wrapText="1"/>
    </xf>
    <xf numFmtId="165" fontId="30" fillId="2" borderId="28" xfId="0" applyNumberFormat="1" applyFont="1" applyFill="1" applyBorder="1" applyAlignment="1">
      <alignment vertical="center" wrapText="1"/>
    </xf>
    <xf numFmtId="165" fontId="30" fillId="3" borderId="28" xfId="0" applyNumberFormat="1" applyFont="1" applyFill="1" applyBorder="1" applyAlignment="1">
      <alignment vertical="center" wrapText="1"/>
    </xf>
    <xf numFmtId="49" fontId="30" fillId="0" borderId="60" xfId="0" applyNumberFormat="1" applyFont="1" applyBorder="1" applyAlignment="1">
      <alignment vertical="center" wrapText="1"/>
    </xf>
    <xf numFmtId="165" fontId="31" fillId="0" borderId="28" xfId="0" applyNumberFormat="1" applyFont="1" applyBorder="1" applyAlignment="1">
      <alignment vertical="center" wrapText="1"/>
    </xf>
    <xf numFmtId="49" fontId="30" fillId="4" borderId="1" xfId="0" applyNumberFormat="1" applyFont="1" applyFill="1" applyBorder="1" applyAlignment="1">
      <alignment vertical="center" wrapText="1"/>
    </xf>
    <xf numFmtId="49" fontId="30" fillId="2" borderId="28" xfId="0" applyNumberFormat="1" applyFont="1" applyFill="1" applyBorder="1" applyAlignment="1">
      <alignment vertical="center" wrapText="1"/>
    </xf>
    <xf numFmtId="165" fontId="31" fillId="0" borderId="23" xfId="0" applyNumberFormat="1" applyFont="1" applyBorder="1" applyAlignment="1">
      <alignment vertical="center" wrapText="1"/>
    </xf>
    <xf numFmtId="166" fontId="30" fillId="2" borderId="28" xfId="0" applyNumberFormat="1" applyFont="1" applyFill="1" applyBorder="1" applyAlignment="1">
      <alignment vertical="center" wrapText="1"/>
    </xf>
    <xf numFmtId="166" fontId="30" fillId="3" borderId="28" xfId="0" applyNumberFormat="1" applyFont="1" applyFill="1" applyBorder="1" applyAlignment="1">
      <alignment vertical="center" wrapText="1"/>
    </xf>
    <xf numFmtId="165" fontId="30" fillId="0" borderId="60" xfId="0" applyNumberFormat="1" applyFont="1" applyBorder="1" applyAlignment="1">
      <alignment vertical="center" wrapText="1"/>
    </xf>
    <xf numFmtId="49" fontId="30" fillId="3" borderId="28" xfId="0" applyNumberFormat="1" applyFont="1" applyFill="1" applyBorder="1" applyAlignment="1">
      <alignment vertical="center" wrapText="1"/>
    </xf>
    <xf numFmtId="49" fontId="30" fillId="4" borderId="28" xfId="0" applyNumberFormat="1" applyFont="1" applyFill="1" applyBorder="1" applyAlignment="1">
      <alignment vertical="center" wrapText="1"/>
    </xf>
    <xf numFmtId="49" fontId="31" fillId="0" borderId="0" xfId="0" applyNumberFormat="1" applyFont="1" applyAlignment="1">
      <alignment vertical="center" wrapText="1"/>
    </xf>
    <xf numFmtId="0" fontId="33" fillId="0" borderId="0" xfId="0" applyFont="1" applyAlignment="1">
      <alignment vertical="center"/>
    </xf>
    <xf numFmtId="165" fontId="31" fillId="0" borderId="28" xfId="0" applyNumberFormat="1" applyFont="1" applyBorder="1" applyAlignment="1">
      <alignment vertical="center" wrapText="1" shrinkToFit="1"/>
    </xf>
    <xf numFmtId="165" fontId="30" fillId="2" borderId="28" xfId="0" applyNumberFormat="1" applyFont="1" applyFill="1" applyBorder="1" applyAlignment="1">
      <alignment vertical="center"/>
    </xf>
    <xf numFmtId="165" fontId="30" fillId="3" borderId="28" xfId="0" applyNumberFormat="1" applyFont="1" applyFill="1" applyBorder="1" applyAlignment="1">
      <alignment vertical="center"/>
    </xf>
    <xf numFmtId="49" fontId="30" fillId="0" borderId="60" xfId="0" applyNumberFormat="1" applyFont="1" applyBorder="1" applyAlignment="1">
      <alignment vertical="center"/>
    </xf>
    <xf numFmtId="49" fontId="30" fillId="4" borderId="1" xfId="0" applyNumberFormat="1" applyFont="1" applyFill="1" applyBorder="1" applyAlignment="1">
      <alignment vertical="center"/>
    </xf>
    <xf numFmtId="49" fontId="30" fillId="2" borderId="28" xfId="0" applyNumberFormat="1" applyFont="1" applyFill="1" applyBorder="1" applyAlignment="1">
      <alignment vertical="center"/>
    </xf>
    <xf numFmtId="166" fontId="30" fillId="4" borderId="1" xfId="0" applyNumberFormat="1" applyFont="1" applyFill="1" applyBorder="1" applyAlignment="1">
      <alignment vertical="center"/>
    </xf>
    <xf numFmtId="2" fontId="30" fillId="3" borderId="28" xfId="0" applyNumberFormat="1" applyFont="1" applyFill="1" applyBorder="1" applyAlignment="1">
      <alignment vertical="center"/>
    </xf>
    <xf numFmtId="166" fontId="30" fillId="2" borderId="28" xfId="0" applyNumberFormat="1" applyFont="1" applyFill="1" applyBorder="1" applyAlignment="1">
      <alignment vertical="center"/>
    </xf>
    <xf numFmtId="166" fontId="30" fillId="3" borderId="28" xfId="0" applyNumberFormat="1" applyFont="1" applyFill="1" applyBorder="1" applyAlignment="1">
      <alignment vertical="center"/>
    </xf>
    <xf numFmtId="165" fontId="30" fillId="0" borderId="60" xfId="0" applyNumberFormat="1" applyFont="1" applyBorder="1" applyAlignment="1">
      <alignment vertical="center"/>
    </xf>
    <xf numFmtId="49" fontId="30" fillId="3" borderId="28" xfId="0" applyNumberFormat="1" applyFont="1" applyFill="1" applyBorder="1" applyAlignment="1">
      <alignment vertical="center"/>
    </xf>
    <xf numFmtId="49" fontId="30" fillId="4" borderId="28" xfId="0" applyNumberFormat="1" applyFont="1" applyFill="1" applyBorder="1" applyAlignment="1">
      <alignment vertical="center"/>
    </xf>
    <xf numFmtId="49" fontId="31" fillId="0" borderId="0" xfId="0" applyNumberFormat="1" applyFont="1" applyAlignment="1">
      <alignment vertical="center"/>
    </xf>
    <xf numFmtId="0" fontId="8" fillId="0" borderId="28" xfId="0" applyFont="1" applyBorder="1" applyAlignment="1">
      <alignment horizontal="center" vertical="center" textRotation="90" wrapText="1"/>
    </xf>
    <xf numFmtId="0" fontId="32" fillId="0" borderId="4" xfId="0" applyFont="1" applyBorder="1" applyAlignment="1">
      <alignment vertical="center" wrapText="1"/>
    </xf>
    <xf numFmtId="0" fontId="32" fillId="0" borderId="45" xfId="0" applyFont="1" applyBorder="1" applyAlignment="1">
      <alignment vertical="center"/>
    </xf>
    <xf numFmtId="0" fontId="0" fillId="0" borderId="45" xfId="0" applyBorder="1" applyAlignment="1">
      <alignment horizontal="center" vertical="center" wrapText="1"/>
    </xf>
    <xf numFmtId="49" fontId="30" fillId="0" borderId="28" xfId="0" applyNumberFormat="1" applyFont="1" applyBorder="1" applyAlignment="1">
      <alignment horizontal="center" vertical="center" wrapText="1"/>
    </xf>
    <xf numFmtId="169" fontId="10" fillId="0" borderId="28" xfId="5" applyNumberFormat="1" applyFont="1" applyFill="1" applyBorder="1" applyAlignment="1">
      <alignment horizontal="center" vertical="center" wrapText="1"/>
    </xf>
    <xf numFmtId="171" fontId="8" fillId="0" borderId="28" xfId="0" applyNumberFormat="1" applyFont="1" applyBorder="1" applyAlignment="1">
      <alignment vertical="center" wrapText="1"/>
    </xf>
    <xf numFmtId="171" fontId="10" fillId="0" borderId="28" xfId="0" applyNumberFormat="1" applyFont="1" applyBorder="1" applyAlignment="1">
      <alignment horizontal="center" vertical="center" wrapText="1"/>
    </xf>
    <xf numFmtId="171" fontId="10" fillId="4" borderId="1" xfId="0" applyNumberFormat="1" applyFont="1" applyFill="1" applyBorder="1" applyAlignment="1">
      <alignment horizontal="center" vertical="center" wrapText="1"/>
    </xf>
    <xf numFmtId="171" fontId="10" fillId="2" borderId="28" xfId="0" applyNumberFormat="1" applyFont="1" applyFill="1" applyBorder="1" applyAlignment="1">
      <alignment horizontal="center" vertical="center" wrapText="1"/>
    </xf>
    <xf numFmtId="171" fontId="10" fillId="3" borderId="28" xfId="0" applyNumberFormat="1" applyFont="1" applyFill="1" applyBorder="1" applyAlignment="1">
      <alignment horizontal="center" vertical="center" wrapText="1"/>
    </xf>
    <xf numFmtId="170" fontId="10" fillId="3" borderId="28" xfId="0" applyNumberFormat="1" applyFont="1" applyFill="1" applyBorder="1" applyAlignment="1">
      <alignment horizontal="center" vertical="center" wrapText="1"/>
    </xf>
    <xf numFmtId="2" fontId="10" fillId="0" borderId="28" xfId="0" applyNumberFormat="1" applyFont="1" applyBorder="1" applyAlignment="1">
      <alignment horizontal="center" vertical="center" wrapText="1"/>
    </xf>
    <xf numFmtId="165" fontId="31" fillId="0" borderId="61" xfId="0" applyNumberFormat="1" applyFont="1" applyBorder="1" applyAlignment="1">
      <alignment horizontal="left" vertical="center" wrapText="1"/>
    </xf>
    <xf numFmtId="0" fontId="31" fillId="0" borderId="61" xfId="0" applyFont="1" applyBorder="1" applyAlignment="1">
      <alignment vertical="center" wrapText="1"/>
    </xf>
    <xf numFmtId="0" fontId="0" fillId="0" borderId="28" xfId="0" applyBorder="1" applyAlignment="1">
      <alignment horizontal="center" vertical="center" wrapText="1"/>
    </xf>
    <xf numFmtId="0" fontId="32" fillId="0" borderId="28" xfId="0" applyFont="1" applyBorder="1" applyAlignment="1">
      <alignment vertical="center"/>
    </xf>
    <xf numFmtId="0" fontId="32" fillId="0" borderId="28" xfId="0" applyFont="1" applyBorder="1" applyAlignment="1">
      <alignment vertical="center" wrapText="1"/>
    </xf>
    <xf numFmtId="166" fontId="0" fillId="0" borderId="28" xfId="0" applyNumberFormat="1" applyBorder="1" applyAlignment="1">
      <alignment horizontal="center" vertical="center" wrapText="1"/>
    </xf>
    <xf numFmtId="0" fontId="8" fillId="0" borderId="45" xfId="0" applyFont="1" applyBorder="1" applyAlignment="1">
      <alignment horizontal="center" vertical="center" wrapText="1"/>
    </xf>
    <xf numFmtId="165" fontId="36" fillId="0" borderId="28" xfId="0" applyNumberFormat="1" applyFont="1" applyBorder="1" applyAlignment="1">
      <alignment horizontal="center" vertical="center" wrapText="1"/>
    </xf>
    <xf numFmtId="165" fontId="36" fillId="0" borderId="61" xfId="0" applyNumberFormat="1" applyFont="1" applyBorder="1" applyAlignment="1">
      <alignment horizontal="center" vertical="center" wrapText="1"/>
    </xf>
    <xf numFmtId="0" fontId="10" fillId="0" borderId="45" xfId="0" applyFont="1" applyBorder="1" applyAlignment="1">
      <alignment horizontal="center" vertical="top" wrapText="1"/>
    </xf>
    <xf numFmtId="0" fontId="10" fillId="0" borderId="23" xfId="0" applyFont="1" applyBorder="1" applyAlignment="1">
      <alignment horizontal="center" vertical="top" wrapText="1"/>
    </xf>
    <xf numFmtId="49" fontId="10" fillId="3" borderId="45" xfId="0" applyNumberFormat="1" applyFont="1" applyFill="1" applyBorder="1" applyAlignment="1">
      <alignment horizontal="center" vertical="top" wrapText="1"/>
    </xf>
    <xf numFmtId="49" fontId="10" fillId="3" borderId="23" xfId="0" applyNumberFormat="1" applyFont="1" applyFill="1" applyBorder="1" applyAlignment="1">
      <alignment horizontal="center" vertical="top" wrapText="1"/>
    </xf>
    <xf numFmtId="49" fontId="10" fillId="2" borderId="23" xfId="0" applyNumberFormat="1" applyFont="1" applyFill="1" applyBorder="1" applyAlignment="1">
      <alignment horizontal="center" vertical="top" wrapText="1"/>
    </xf>
    <xf numFmtId="0" fontId="10" fillId="0" borderId="45" xfId="0" applyFont="1" applyBorder="1" applyAlignment="1">
      <alignment horizontal="right" vertical="top" wrapText="1"/>
    </xf>
    <xf numFmtId="0" fontId="10" fillId="0" borderId="1" xfId="0" applyFont="1" applyBorder="1" applyAlignment="1">
      <alignment horizontal="right" vertical="top" wrapText="1"/>
    </xf>
    <xf numFmtId="171" fontId="10" fillId="6" borderId="28" xfId="0" applyNumberFormat="1" applyFont="1" applyFill="1" applyBorder="1" applyAlignment="1">
      <alignment horizontal="center" vertical="center" wrapText="1" shrinkToFit="1"/>
    </xf>
    <xf numFmtId="2" fontId="8" fillId="0" borderId="28" xfId="0" applyNumberFormat="1" applyFont="1" applyBorder="1" applyAlignment="1">
      <alignment horizontal="center" vertical="center" wrapText="1"/>
    </xf>
    <xf numFmtId="0" fontId="38" fillId="0" borderId="0" xfId="0" applyFont="1" applyAlignment="1">
      <alignment vertical="top" wrapText="1"/>
    </xf>
    <xf numFmtId="0" fontId="38" fillId="0" borderId="0" xfId="0" applyFont="1" applyAlignment="1">
      <alignment vertical="center" wrapText="1"/>
    </xf>
    <xf numFmtId="1" fontId="8" fillId="0" borderId="28" xfId="0" applyNumberFormat="1" applyFont="1" applyBorder="1" applyAlignment="1">
      <alignment horizontal="center" vertical="center" wrapText="1"/>
    </xf>
    <xf numFmtId="166" fontId="31" fillId="0" borderId="28" xfId="0" applyNumberFormat="1" applyFont="1" applyBorder="1" applyAlignment="1">
      <alignment horizontal="center" vertical="center" wrapText="1"/>
    </xf>
    <xf numFmtId="49" fontId="39" fillId="0" borderId="28" xfId="0" applyNumberFormat="1" applyFont="1" applyBorder="1" applyAlignment="1">
      <alignment horizontal="center" vertical="center" wrapText="1"/>
    </xf>
    <xf numFmtId="0" fontId="3" fillId="3" borderId="28" xfId="0" applyFont="1" applyFill="1" applyBorder="1" applyAlignment="1">
      <alignment vertical="center" wrapText="1"/>
    </xf>
    <xf numFmtId="0" fontId="3" fillId="3" borderId="28" xfId="0" applyFont="1" applyFill="1" applyBorder="1" applyAlignment="1">
      <alignment horizontal="center" vertical="center" wrapText="1"/>
    </xf>
    <xf numFmtId="0" fontId="10" fillId="3" borderId="53" xfId="0" applyFont="1" applyFill="1" applyBorder="1" applyAlignment="1">
      <alignment horizontal="left" vertical="center" wrapText="1"/>
    </xf>
    <xf numFmtId="0" fontId="10" fillId="3" borderId="60" xfId="0" applyFont="1" applyFill="1" applyBorder="1" applyAlignment="1">
      <alignment horizontal="left" vertical="center" wrapText="1"/>
    </xf>
    <xf numFmtId="0" fontId="10" fillId="3" borderId="61" xfId="0" applyFont="1" applyFill="1" applyBorder="1" applyAlignment="1">
      <alignment horizontal="left" vertical="center" wrapText="1"/>
    </xf>
    <xf numFmtId="49" fontId="10" fillId="0" borderId="53" xfId="0" applyNumberFormat="1" applyFont="1" applyBorder="1" applyAlignment="1">
      <alignment horizontal="left" vertical="center" wrapText="1"/>
    </xf>
    <xf numFmtId="49" fontId="10" fillId="0" borderId="60" xfId="0" applyNumberFormat="1" applyFont="1" applyBorder="1" applyAlignment="1">
      <alignment horizontal="left" vertical="center" wrapText="1"/>
    </xf>
    <xf numFmtId="0" fontId="10" fillId="2" borderId="53" xfId="0" applyFont="1" applyFill="1" applyBorder="1" applyAlignment="1">
      <alignment horizontal="left" vertical="center" wrapText="1"/>
    </xf>
    <xf numFmtId="0" fontId="10" fillId="2" borderId="60" xfId="0" applyFont="1" applyFill="1" applyBorder="1" applyAlignment="1">
      <alignment horizontal="left" vertical="center" wrapText="1"/>
    </xf>
    <xf numFmtId="0" fontId="10" fillId="2" borderId="61" xfId="0" applyFont="1" applyFill="1" applyBorder="1" applyAlignment="1">
      <alignment horizontal="left" vertical="center" wrapText="1"/>
    </xf>
    <xf numFmtId="0" fontId="27" fillId="0" borderId="0" xfId="0" applyFont="1" applyAlignment="1">
      <alignment horizontal="left" vertical="center" wrapText="1"/>
    </xf>
    <xf numFmtId="0" fontId="10" fillId="0" borderId="53" xfId="0" applyFont="1" applyBorder="1" applyAlignment="1">
      <alignment horizontal="left" vertical="center" wrapText="1"/>
    </xf>
    <xf numFmtId="0" fontId="10" fillId="0" borderId="60" xfId="0" applyFont="1" applyBorder="1" applyAlignment="1">
      <alignment horizontal="left" vertical="center" wrapText="1"/>
    </xf>
    <xf numFmtId="0" fontId="22" fillId="0" borderId="0" xfId="0" applyFont="1" applyAlignment="1">
      <alignment horizontal="center" vertical="center" wrapText="1"/>
    </xf>
    <xf numFmtId="0" fontId="10" fillId="6" borderId="28" xfId="0" applyFont="1" applyFill="1" applyBorder="1" applyAlignment="1">
      <alignment horizontal="left" vertical="center" wrapText="1"/>
    </xf>
    <xf numFmtId="0" fontId="18" fillId="6" borderId="28" xfId="0" applyFont="1" applyFill="1" applyBorder="1" applyAlignment="1">
      <alignment horizontal="left" vertical="center" wrapText="1"/>
    </xf>
    <xf numFmtId="0" fontId="31" fillId="0" borderId="56" xfId="0" applyFont="1" applyBorder="1" applyAlignment="1">
      <alignment horizontal="center" vertical="center" wrapText="1"/>
    </xf>
    <xf numFmtId="0" fontId="31" fillId="0" borderId="63" xfId="0" applyFont="1" applyBorder="1" applyAlignment="1">
      <alignment horizontal="center" vertical="center" wrapText="1"/>
    </xf>
    <xf numFmtId="0" fontId="31" fillId="0" borderId="62" xfId="0" applyFont="1" applyBorder="1" applyAlignment="1">
      <alignment horizontal="center" vertical="center" wrapText="1"/>
    </xf>
    <xf numFmtId="0" fontId="31" fillId="0" borderId="55" xfId="0" applyFont="1" applyBorder="1" applyAlignment="1">
      <alignment horizontal="center" vertical="center" wrapText="1"/>
    </xf>
    <xf numFmtId="0" fontId="31" fillId="0" borderId="64" xfId="0" applyFont="1" applyBorder="1" applyAlignment="1">
      <alignment horizontal="center" vertical="center" wrapText="1"/>
    </xf>
    <xf numFmtId="0" fontId="31" fillId="0" borderId="48" xfId="0" applyFont="1" applyBorder="1" applyAlignment="1">
      <alignment horizontal="center" vertical="center" wrapText="1"/>
    </xf>
    <xf numFmtId="0" fontId="8" fillId="0" borderId="28" xfId="0" applyFont="1" applyBorder="1" applyAlignment="1">
      <alignment horizontal="center" vertical="center" textRotation="90" wrapText="1"/>
    </xf>
    <xf numFmtId="49" fontId="10" fillId="2" borderId="28" xfId="0" applyNumberFormat="1" applyFont="1" applyFill="1" applyBorder="1" applyAlignment="1">
      <alignment horizontal="center" vertical="top" wrapText="1"/>
    </xf>
    <xf numFmtId="49" fontId="10" fillId="3" borderId="1" xfId="0" applyNumberFormat="1" applyFont="1" applyFill="1" applyBorder="1" applyAlignment="1">
      <alignment horizontal="center" vertical="top" wrapText="1"/>
    </xf>
    <xf numFmtId="49" fontId="10" fillId="3" borderId="45" xfId="0" applyNumberFormat="1" applyFont="1" applyFill="1" applyBorder="1" applyAlignment="1">
      <alignment horizontal="center" vertical="top" wrapText="1"/>
    </xf>
    <xf numFmtId="49" fontId="10" fillId="3" borderId="23" xfId="0" applyNumberFormat="1" applyFont="1" applyFill="1" applyBorder="1" applyAlignment="1">
      <alignment horizontal="center" vertical="top" wrapText="1"/>
    </xf>
    <xf numFmtId="49" fontId="10" fillId="2" borderId="1"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0" fontId="0" fillId="0" borderId="45" xfId="0" applyBorder="1" applyAlignment="1">
      <alignment horizontal="center" vertical="top" wrapText="1"/>
    </xf>
    <xf numFmtId="0" fontId="0" fillId="0" borderId="23" xfId="0" applyBorder="1" applyAlignment="1">
      <alignment horizontal="center" vertical="top" wrapText="1"/>
    </xf>
    <xf numFmtId="0" fontId="10" fillId="4" borderId="53" xfId="0" applyFont="1" applyFill="1" applyBorder="1" applyAlignment="1">
      <alignment horizontal="right" vertical="center" wrapText="1"/>
    </xf>
    <xf numFmtId="0" fontId="10" fillId="4" borderId="60" xfId="0" applyFont="1" applyFill="1" applyBorder="1" applyAlignment="1">
      <alignment horizontal="right" vertical="center" wrapText="1"/>
    </xf>
    <xf numFmtId="0" fontId="10" fillId="4" borderId="61" xfId="0" applyFont="1" applyFill="1" applyBorder="1" applyAlignment="1">
      <alignment horizontal="right" vertical="center" wrapText="1"/>
    </xf>
    <xf numFmtId="165" fontId="10" fillId="4" borderId="53" xfId="0" applyNumberFormat="1" applyFont="1" applyFill="1" applyBorder="1" applyAlignment="1">
      <alignment horizontal="center" vertical="center" wrapText="1"/>
    </xf>
    <xf numFmtId="165" fontId="10" fillId="4" borderId="60" xfId="0" applyNumberFormat="1" applyFont="1" applyFill="1" applyBorder="1" applyAlignment="1">
      <alignment horizontal="center" vertical="center" wrapText="1"/>
    </xf>
    <xf numFmtId="165" fontId="10" fillId="4" borderId="61" xfId="0" applyNumberFormat="1" applyFont="1" applyFill="1" applyBorder="1" applyAlignment="1">
      <alignment horizontal="center" vertical="center" wrapText="1"/>
    </xf>
    <xf numFmtId="0" fontId="10" fillId="4" borderId="28" xfId="0" applyFont="1" applyFill="1" applyBorder="1" applyAlignment="1">
      <alignment horizontal="right" vertical="center"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0" fontId="30" fillId="2" borderId="53" xfId="0" applyFont="1" applyFill="1" applyBorder="1" applyAlignment="1">
      <alignment horizontal="left" vertical="center" wrapText="1"/>
    </xf>
    <xf numFmtId="0" fontId="30" fillId="2" borderId="60" xfId="0" applyFont="1" applyFill="1" applyBorder="1" applyAlignment="1">
      <alignment horizontal="left" vertical="center" wrapText="1"/>
    </xf>
    <xf numFmtId="0" fontId="30" fillId="2" borderId="61" xfId="0" applyFont="1" applyFill="1" applyBorder="1" applyAlignment="1">
      <alignment horizontal="left" vertical="center" wrapText="1"/>
    </xf>
    <xf numFmtId="49" fontId="10" fillId="2" borderId="53" xfId="0" applyNumberFormat="1" applyFont="1" applyFill="1" applyBorder="1" applyAlignment="1">
      <alignment horizontal="center" vertical="center" wrapText="1"/>
    </xf>
    <xf numFmtId="49" fontId="10" fillId="2" borderId="60" xfId="0" applyNumberFormat="1" applyFont="1" applyFill="1" applyBorder="1" applyAlignment="1">
      <alignment horizontal="center" vertical="center" wrapText="1"/>
    </xf>
    <xf numFmtId="49" fontId="10" fillId="2" borderId="61" xfId="0" applyNumberFormat="1" applyFont="1" applyFill="1" applyBorder="1" applyAlignment="1">
      <alignment horizontal="center" vertical="center" wrapText="1"/>
    </xf>
    <xf numFmtId="0" fontId="24" fillId="0" borderId="0" xfId="0" applyFont="1" applyAlignment="1">
      <alignment horizontal="justify" vertical="center" wrapText="1"/>
    </xf>
    <xf numFmtId="0" fontId="38" fillId="0" borderId="0" xfId="0" applyFont="1" applyAlignment="1">
      <alignment horizontal="justify" vertical="center" wrapText="1"/>
    </xf>
    <xf numFmtId="0" fontId="24" fillId="0" borderId="0" xfId="0" applyFont="1" applyAlignment="1">
      <alignment vertical="top" wrapText="1"/>
    </xf>
    <xf numFmtId="0" fontId="37" fillId="0" borderId="0" xfId="0" applyFont="1"/>
    <xf numFmtId="49" fontId="10" fillId="6" borderId="53" xfId="0" applyNumberFormat="1" applyFont="1" applyFill="1" applyBorder="1" applyAlignment="1">
      <alignment horizontal="center" vertical="center" wrapText="1"/>
    </xf>
    <xf numFmtId="49" fontId="10" fillId="6" borderId="60" xfId="0" applyNumberFormat="1" applyFont="1" applyFill="1" applyBorder="1" applyAlignment="1">
      <alignment horizontal="center" vertical="center" wrapText="1"/>
    </xf>
    <xf numFmtId="49" fontId="10" fillId="6" borderId="61" xfId="0" applyNumberFormat="1" applyFont="1" applyFill="1" applyBorder="1" applyAlignment="1">
      <alignment horizontal="center" vertical="center" wrapText="1"/>
    </xf>
    <xf numFmtId="49" fontId="10" fillId="0" borderId="1" xfId="0" applyNumberFormat="1" applyFont="1" applyBorder="1" applyAlignment="1">
      <alignment horizontal="right" vertical="top" wrapText="1"/>
    </xf>
    <xf numFmtId="49" fontId="10" fillId="0" borderId="23" xfId="0" applyNumberFormat="1" applyFont="1" applyBorder="1" applyAlignment="1">
      <alignment horizontal="right" vertical="top" wrapText="1"/>
    </xf>
    <xf numFmtId="0" fontId="31" fillId="0" borderId="28"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56"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0" fontId="31" fillId="0" borderId="28" xfId="0" applyFont="1" applyBorder="1" applyAlignment="1">
      <alignment horizontal="center" vertical="center" textRotation="90"/>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0" fontId="31" fillId="0" borderId="1" xfId="0" applyFont="1" applyBorder="1" applyAlignment="1">
      <alignment horizontal="center" vertical="center" textRotation="90" wrapText="1" shrinkToFit="1"/>
    </xf>
    <xf numFmtId="0" fontId="31" fillId="0" borderId="45" xfId="0" applyFont="1" applyBorder="1" applyAlignment="1">
      <alignment horizontal="center" vertical="center" textRotation="90" wrapText="1" shrinkToFit="1"/>
    </xf>
    <xf numFmtId="0" fontId="31" fillId="0" borderId="23" xfId="0" applyFont="1" applyBorder="1" applyAlignment="1">
      <alignment horizontal="center" vertical="center" textRotation="90" wrapText="1" shrinkToFit="1"/>
    </xf>
    <xf numFmtId="0" fontId="10" fillId="0" borderId="28" xfId="0" applyFont="1" applyBorder="1" applyAlignment="1">
      <alignment horizontal="center" vertical="top" wrapText="1"/>
    </xf>
    <xf numFmtId="49" fontId="10" fillId="3" borderId="28" xfId="0" applyNumberFormat="1" applyFont="1" applyFill="1" applyBorder="1" applyAlignment="1">
      <alignment horizontal="center" vertical="top" wrapText="1"/>
    </xf>
    <xf numFmtId="166" fontId="10" fillId="4" borderId="60" xfId="0" applyNumberFormat="1" applyFont="1" applyFill="1" applyBorder="1" applyAlignment="1">
      <alignment horizontal="center" vertical="center" wrapText="1"/>
    </xf>
    <xf numFmtId="166" fontId="10" fillId="4" borderId="61" xfId="0" applyNumberFormat="1" applyFont="1" applyFill="1" applyBorder="1" applyAlignment="1">
      <alignment horizontal="center" vertical="center" wrapText="1"/>
    </xf>
    <xf numFmtId="49" fontId="10" fillId="0" borderId="1" xfId="0" applyNumberFormat="1" applyFont="1" applyBorder="1" applyAlignment="1">
      <alignment horizontal="center" vertical="top" wrapText="1"/>
    </xf>
    <xf numFmtId="49" fontId="10" fillId="0" borderId="45" xfId="0" applyNumberFormat="1" applyFont="1" applyBorder="1" applyAlignment="1">
      <alignment horizontal="center" vertical="top" wrapText="1"/>
    </xf>
    <xf numFmtId="0" fontId="10" fillId="0" borderId="61" xfId="0" applyFont="1" applyBorder="1" applyAlignment="1">
      <alignment horizontal="left" vertical="center" wrapText="1"/>
    </xf>
    <xf numFmtId="0" fontId="10" fillId="0" borderId="1" xfId="0" applyFont="1" applyBorder="1" applyAlignment="1">
      <alignment horizontal="center" vertical="top" wrapText="1"/>
    </xf>
    <xf numFmtId="0" fontId="10" fillId="0" borderId="45" xfId="0" applyFont="1" applyBorder="1" applyAlignment="1">
      <alignment horizontal="center" vertical="top" wrapText="1"/>
    </xf>
    <xf numFmtId="0" fontId="10" fillId="0" borderId="23" xfId="0" applyFont="1" applyBorder="1" applyAlignment="1">
      <alignment horizontal="center" vertical="top" wrapText="1"/>
    </xf>
    <xf numFmtId="0" fontId="10" fillId="2" borderId="53" xfId="0" applyFont="1" applyFill="1" applyBorder="1" applyAlignment="1">
      <alignment horizontal="right" vertical="center" wrapText="1"/>
    </xf>
    <xf numFmtId="0" fontId="10" fillId="2" borderId="60" xfId="0" applyFont="1" applyFill="1" applyBorder="1" applyAlignment="1">
      <alignment horizontal="right" vertical="center" wrapText="1"/>
    </xf>
    <xf numFmtId="0" fontId="10" fillId="2" borderId="61" xfId="0" applyFont="1" applyFill="1" applyBorder="1" applyAlignment="1">
      <alignment horizontal="right" vertical="center" wrapText="1"/>
    </xf>
    <xf numFmtId="0" fontId="10" fillId="3" borderId="60" xfId="0" applyFont="1" applyFill="1" applyBorder="1" applyAlignment="1">
      <alignment horizontal="right" vertical="center" wrapText="1"/>
    </xf>
    <xf numFmtId="0" fontId="10" fillId="3" borderId="61" xfId="0" applyFont="1" applyFill="1" applyBorder="1" applyAlignment="1">
      <alignment horizontal="right" vertical="center" wrapText="1"/>
    </xf>
    <xf numFmtId="49" fontId="10" fillId="0" borderId="1" xfId="0" applyNumberFormat="1" applyFont="1" applyBorder="1" applyAlignment="1">
      <alignment vertical="top" wrapText="1"/>
    </xf>
    <xf numFmtId="49" fontId="10" fillId="0" borderId="45" xfId="0" applyNumberFormat="1" applyFont="1" applyBorder="1" applyAlignment="1">
      <alignment vertical="top" wrapText="1"/>
    </xf>
    <xf numFmtId="0" fontId="0" fillId="0" borderId="23" xfId="0" applyBorder="1" applyAlignment="1">
      <alignment vertical="top" wrapText="1"/>
    </xf>
    <xf numFmtId="49" fontId="10" fillId="2" borderId="23" xfId="0" applyNumberFormat="1" applyFont="1" applyFill="1" applyBorder="1" applyAlignment="1">
      <alignment horizontal="center" vertical="top" wrapText="1"/>
    </xf>
    <xf numFmtId="49" fontId="10" fillId="0" borderId="45" xfId="0" applyNumberFormat="1" applyFont="1" applyBorder="1" applyAlignment="1">
      <alignment horizontal="right" vertical="top" wrapText="1"/>
    </xf>
    <xf numFmtId="0" fontId="10" fillId="0" borderId="1" xfId="0" applyFont="1" applyBorder="1" applyAlignment="1">
      <alignment vertical="top" wrapText="1"/>
    </xf>
    <xf numFmtId="0" fontId="10" fillId="0" borderId="45" xfId="0" applyFont="1" applyBorder="1" applyAlignment="1">
      <alignment vertical="top" wrapText="1"/>
    </xf>
    <xf numFmtId="0" fontId="0" fillId="0" borderId="45" xfId="0" applyBorder="1" applyAlignment="1">
      <alignment vertical="top" wrapText="1"/>
    </xf>
    <xf numFmtId="49" fontId="10" fillId="3" borderId="53" xfId="0" applyNumberFormat="1" applyFont="1" applyFill="1" applyBorder="1" applyAlignment="1">
      <alignment horizontal="right" vertical="center" wrapText="1"/>
    </xf>
    <xf numFmtId="49" fontId="10" fillId="3" borderId="60" xfId="0" applyNumberFormat="1" applyFont="1" applyFill="1" applyBorder="1" applyAlignment="1">
      <alignment horizontal="right" vertical="center" wrapText="1"/>
    </xf>
    <xf numFmtId="49" fontId="10" fillId="3" borderId="61" xfId="0" applyNumberFormat="1" applyFont="1" applyFill="1" applyBorder="1" applyAlignment="1">
      <alignment horizontal="right" vertical="center" wrapText="1"/>
    </xf>
    <xf numFmtId="0" fontId="10" fillId="2" borderId="53" xfId="0" applyFont="1" applyFill="1" applyBorder="1" applyAlignment="1">
      <alignment horizontal="center" vertical="top" wrapText="1"/>
    </xf>
    <xf numFmtId="0" fontId="10" fillId="2" borderId="60" xfId="0" applyFont="1" applyFill="1" applyBorder="1" applyAlignment="1">
      <alignment horizontal="center" vertical="top" wrapText="1"/>
    </xf>
    <xf numFmtId="0" fontId="10" fillId="2" borderId="61" xfId="0" applyFont="1" applyFill="1" applyBorder="1" applyAlignment="1">
      <alignment horizontal="center" vertical="top" wrapText="1"/>
    </xf>
    <xf numFmtId="49" fontId="10" fillId="2" borderId="53" xfId="0" applyNumberFormat="1" applyFont="1" applyFill="1" applyBorder="1" applyAlignment="1">
      <alignment horizontal="right" vertical="center" wrapText="1"/>
    </xf>
    <xf numFmtId="49" fontId="10" fillId="2" borderId="60" xfId="0" applyNumberFormat="1" applyFont="1" applyFill="1" applyBorder="1" applyAlignment="1">
      <alignment horizontal="right" vertical="center" wrapText="1"/>
    </xf>
    <xf numFmtId="49" fontId="10" fillId="2" borderId="61" xfId="0" applyNumberFormat="1" applyFont="1" applyFill="1" applyBorder="1" applyAlignment="1">
      <alignment horizontal="right" vertical="center" wrapText="1"/>
    </xf>
    <xf numFmtId="0" fontId="31" fillId="0" borderId="1" xfId="0" applyFont="1" applyBorder="1" applyAlignment="1">
      <alignment horizontal="center" vertical="center" wrapText="1"/>
    </xf>
    <xf numFmtId="0" fontId="31" fillId="0" borderId="45" xfId="0" applyFont="1" applyBorder="1" applyAlignment="1">
      <alignment horizontal="center" vertical="center" wrapText="1"/>
    </xf>
    <xf numFmtId="0" fontId="31" fillId="0" borderId="23" xfId="0" applyFont="1" applyBorder="1" applyAlignment="1">
      <alignment horizontal="center" vertical="center" wrapText="1"/>
    </xf>
    <xf numFmtId="49" fontId="8" fillId="7" borderId="1" xfId="0" applyNumberFormat="1" applyFont="1" applyFill="1" applyBorder="1" applyAlignment="1">
      <alignment vertical="center" wrapText="1"/>
    </xf>
    <xf numFmtId="0" fontId="0" fillId="0" borderId="45" xfId="0" applyBorder="1" applyAlignment="1">
      <alignment vertical="center" wrapText="1"/>
    </xf>
    <xf numFmtId="0" fontId="0" fillId="0" borderId="23" xfId="0" applyBorder="1" applyAlignment="1">
      <alignment vertical="center" wrapText="1"/>
    </xf>
    <xf numFmtId="49" fontId="0" fillId="0" borderId="23" xfId="0" applyNumberFormat="1" applyBorder="1" applyAlignment="1">
      <alignment horizontal="center" vertical="top" wrapText="1"/>
    </xf>
    <xf numFmtId="0" fontId="10" fillId="0" borderId="0" xfId="0" applyFont="1" applyAlignment="1">
      <alignment horizontal="justify" vertical="center" wrapText="1"/>
    </xf>
    <xf numFmtId="0" fontId="8" fillId="0" borderId="1" xfId="0" applyFont="1" applyBorder="1" applyAlignment="1">
      <alignment horizontal="left" vertical="center" wrapText="1"/>
    </xf>
    <xf numFmtId="0" fontId="0" fillId="0" borderId="23" xfId="0" applyBorder="1" applyAlignment="1">
      <alignment horizontal="left" vertical="center" wrapText="1"/>
    </xf>
    <xf numFmtId="49" fontId="30" fillId="0" borderId="53" xfId="0" applyNumberFormat="1" applyFont="1" applyBorder="1" applyAlignment="1">
      <alignment vertical="center"/>
    </xf>
    <xf numFmtId="0" fontId="0" fillId="0" borderId="61" xfId="0" applyBorder="1" applyAlignment="1">
      <alignment vertical="center"/>
    </xf>
    <xf numFmtId="0" fontId="10" fillId="0" borderId="1" xfId="0" applyFont="1" applyBorder="1" applyAlignment="1">
      <alignment horizontal="right" vertical="top" wrapText="1"/>
    </xf>
    <xf numFmtId="0" fontId="0" fillId="0" borderId="45" xfId="0" applyBorder="1" applyAlignment="1">
      <alignment horizontal="right" vertical="top" wrapText="1"/>
    </xf>
    <xf numFmtId="0" fontId="0" fillId="0" borderId="23" xfId="0" applyBorder="1" applyAlignment="1">
      <alignment horizontal="right" vertical="top" wrapText="1"/>
    </xf>
    <xf numFmtId="49" fontId="8" fillId="0" borderId="63" xfId="0" applyNumberFormat="1" applyFont="1" applyBorder="1" applyAlignment="1">
      <alignment horizontal="left" vertical="center" wrapText="1"/>
    </xf>
    <xf numFmtId="0" fontId="10" fillId="3" borderId="53" xfId="0" applyFont="1" applyFill="1" applyBorder="1" applyAlignment="1">
      <alignment horizontal="right" vertical="center" wrapText="1"/>
    </xf>
    <xf numFmtId="49" fontId="10" fillId="6" borderId="53" xfId="0" applyNumberFormat="1" applyFont="1" applyFill="1" applyBorder="1" applyAlignment="1">
      <alignment horizontal="right" vertical="center" wrapText="1"/>
    </xf>
    <xf numFmtId="49" fontId="10" fillId="6" borderId="60" xfId="0" applyNumberFormat="1" applyFont="1" applyFill="1" applyBorder="1" applyAlignment="1">
      <alignment horizontal="right" vertical="center" wrapText="1"/>
    </xf>
    <xf numFmtId="49" fontId="10" fillId="6" borderId="61" xfId="0" applyNumberFormat="1" applyFont="1" applyFill="1" applyBorder="1" applyAlignment="1">
      <alignment horizontal="right" vertical="center" wrapText="1"/>
    </xf>
    <xf numFmtId="165" fontId="31" fillId="0" borderId="1" xfId="0" applyNumberFormat="1" applyFont="1" applyBorder="1" applyAlignment="1">
      <alignment vertical="center" wrapText="1" shrinkToFit="1"/>
    </xf>
    <xf numFmtId="0" fontId="0" fillId="0" borderId="45" xfId="0" applyBorder="1" applyAlignment="1">
      <alignment vertical="center" wrapText="1" shrinkToFit="1"/>
    </xf>
    <xf numFmtId="165" fontId="31" fillId="0" borderId="1" xfId="0" applyNumberFormat="1" applyFont="1" applyBorder="1" applyAlignment="1">
      <alignment vertical="center" wrapText="1"/>
    </xf>
    <xf numFmtId="49" fontId="31" fillId="0" borderId="1" xfId="0" applyNumberFormat="1" applyFont="1" applyBorder="1" applyAlignment="1">
      <alignment horizontal="left" vertical="center" wrapText="1"/>
    </xf>
    <xf numFmtId="0" fontId="0" fillId="0" borderId="45" xfId="0" applyBorder="1" applyAlignment="1">
      <alignment horizontal="left" vertical="center" wrapText="1"/>
    </xf>
    <xf numFmtId="49" fontId="31" fillId="0" borderId="1" xfId="0" applyNumberFormat="1" applyFont="1" applyBorder="1" applyAlignment="1">
      <alignment horizontal="center" vertical="center" wrapText="1"/>
    </xf>
    <xf numFmtId="0" fontId="0" fillId="0" borderId="45" xfId="0" applyBorder="1" applyAlignment="1">
      <alignment horizontal="center" vertical="center" wrapText="1"/>
    </xf>
    <xf numFmtId="0" fontId="31" fillId="0" borderId="1" xfId="0" applyFont="1" applyBorder="1" applyAlignment="1">
      <alignment vertical="center" wrapText="1"/>
    </xf>
    <xf numFmtId="49" fontId="8" fillId="0" borderId="1" xfId="0" applyNumberFormat="1" applyFont="1" applyBorder="1" applyAlignment="1">
      <alignment horizontal="center" vertical="center" wrapText="1"/>
    </xf>
    <xf numFmtId="166" fontId="10" fillId="0" borderId="1" xfId="0" applyNumberFormat="1" applyFont="1" applyBorder="1" applyAlignment="1">
      <alignment horizontal="center" vertical="center" wrapText="1"/>
    </xf>
    <xf numFmtId="166" fontId="8" fillId="0" borderId="1" xfId="0" applyNumberFormat="1" applyFont="1" applyBorder="1" applyAlignment="1">
      <alignment horizontal="center" vertical="center" wrapText="1"/>
    </xf>
    <xf numFmtId="0" fontId="8" fillId="0" borderId="1" xfId="0" applyFont="1" applyBorder="1" applyAlignment="1">
      <alignment vertical="center" wrapText="1"/>
    </xf>
    <xf numFmtId="49" fontId="0" fillId="0" borderId="45" xfId="0" applyNumberFormat="1" applyBorder="1" applyAlignment="1">
      <alignment horizontal="right" vertical="top" wrapText="1"/>
    </xf>
    <xf numFmtId="49" fontId="10" fillId="0" borderId="23" xfId="0" applyNumberFormat="1" applyFont="1" applyBorder="1" applyAlignment="1">
      <alignment vertical="top" wrapText="1"/>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4" xfId="1" applyFont="1" applyBorder="1" applyAlignment="1">
      <alignment horizontal="left" vertical="top" wrapText="1"/>
    </xf>
    <xf numFmtId="0" fontId="8" fillId="0" borderId="3" xfId="1" applyFont="1" applyBorder="1" applyAlignment="1">
      <alignment horizontal="left" vertical="top"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49" fontId="10" fillId="2" borderId="70" xfId="0" applyNumberFormat="1" applyFont="1" applyFill="1" applyBorder="1" applyAlignment="1">
      <alignment horizontal="right" vertical="top"/>
    </xf>
    <xf numFmtId="49" fontId="10" fillId="2" borderId="71" xfId="0" applyNumberFormat="1" applyFont="1" applyFill="1" applyBorder="1" applyAlignment="1">
      <alignment horizontal="right" vertical="top"/>
    </xf>
    <xf numFmtId="49" fontId="10" fillId="2" borderId="8" xfId="0" applyNumberFormat="1" applyFont="1" applyFill="1" applyBorder="1" applyAlignment="1">
      <alignment horizontal="right" vertical="top"/>
    </xf>
    <xf numFmtId="49" fontId="10" fillId="0" borderId="9"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0" fontId="7" fillId="6" borderId="54" xfId="1" applyFont="1" applyFill="1" applyBorder="1" applyAlignment="1">
      <alignment horizontal="left" vertical="center" wrapText="1"/>
    </xf>
    <xf numFmtId="0" fontId="7" fillId="6" borderId="71" xfId="1" applyFont="1" applyFill="1" applyBorder="1" applyAlignment="1">
      <alignment horizontal="left" vertical="center" wrapText="1"/>
    </xf>
    <xf numFmtId="0" fontId="7" fillId="6" borderId="72" xfId="1" applyFont="1" applyFill="1" applyBorder="1" applyAlignment="1">
      <alignment horizontal="left" vertical="center" wrapText="1"/>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58" xfId="1" applyFont="1" applyBorder="1" applyAlignment="1">
      <alignment horizontal="center" vertical="center" textRotation="90" wrapText="1"/>
    </xf>
    <xf numFmtId="0" fontId="11" fillId="0" borderId="57"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28" xfId="1" applyFont="1" applyBorder="1" applyAlignment="1">
      <alignment horizontal="center" vertical="center"/>
    </xf>
    <xf numFmtId="0" fontId="9" fillId="0" borderId="16" xfId="1" applyFont="1" applyBorder="1" applyAlignment="1">
      <alignment horizontal="center" vertical="top" wrapText="1"/>
    </xf>
    <xf numFmtId="0" fontId="9" fillId="0" borderId="6" xfId="1" applyFont="1" applyBorder="1" applyAlignment="1">
      <alignment horizontal="center" vertical="top" wrapText="1"/>
    </xf>
    <xf numFmtId="49" fontId="10" fillId="0" borderId="34" xfId="1" applyNumberFormat="1" applyFont="1" applyBorder="1" applyAlignment="1">
      <alignment horizontal="center" vertical="top"/>
    </xf>
    <xf numFmtId="0" fontId="8" fillId="0" borderId="2" xfId="1" applyFont="1" applyBorder="1" applyAlignment="1">
      <alignment vertical="top" wrapText="1"/>
    </xf>
    <xf numFmtId="0" fontId="8" fillId="0" borderId="4" xfId="1" applyFont="1" applyBorder="1" applyAlignment="1">
      <alignment vertical="top" wrapText="1"/>
    </xf>
    <xf numFmtId="0" fontId="13" fillId="0" borderId="4" xfId="1" applyFont="1" applyBorder="1" applyAlignment="1">
      <alignment vertical="top" wrapText="1"/>
    </xf>
    <xf numFmtId="49" fontId="17"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27" xfId="0" applyFont="1" applyBorder="1" applyAlignment="1">
      <alignment horizontal="center" vertical="top" wrapText="1"/>
    </xf>
    <xf numFmtId="0" fontId="0" fillId="0" borderId="30" xfId="0" applyBorder="1" applyAlignment="1">
      <alignment horizontal="center" vertical="top" wrapText="1"/>
    </xf>
    <xf numFmtId="49" fontId="10" fillId="6" borderId="54" xfId="0" applyNumberFormat="1" applyFont="1" applyFill="1" applyBorder="1" applyAlignment="1">
      <alignment horizontal="left" vertical="top"/>
    </xf>
    <xf numFmtId="49" fontId="10" fillId="6" borderId="71" xfId="0" applyNumberFormat="1" applyFont="1" applyFill="1" applyBorder="1" applyAlignment="1">
      <alignment horizontal="left" vertical="top"/>
    </xf>
    <xf numFmtId="49" fontId="10" fillId="6" borderId="72" xfId="0" applyNumberFormat="1" applyFont="1" applyFill="1" applyBorder="1" applyAlignment="1">
      <alignment horizontal="left" vertical="top"/>
    </xf>
    <xf numFmtId="0" fontId="6" fillId="0" borderId="5" xfId="1" applyFont="1" applyBorder="1" applyAlignment="1">
      <alignment horizontal="center" vertical="top" wrapText="1"/>
    </xf>
    <xf numFmtId="0" fontId="6" fillId="0" borderId="6" xfId="1" applyFont="1" applyBorder="1" applyAlignment="1">
      <alignment horizontal="center" vertical="top" wrapText="1"/>
    </xf>
    <xf numFmtId="49" fontId="11" fillId="0" borderId="9" xfId="0" applyNumberFormat="1" applyFont="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73" xfId="1" applyNumberFormat="1" applyFont="1" applyFill="1" applyBorder="1" applyAlignment="1">
      <alignment horizontal="left"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5" fillId="0" borderId="32" xfId="1" applyNumberFormat="1" applyFont="1" applyBorder="1" applyAlignment="1">
      <alignment horizontal="center" vertical="top"/>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8" fillId="0" borderId="2" xfId="1" applyFont="1" applyBorder="1" applyAlignment="1">
      <alignment horizontal="left" vertical="top" wrapText="1"/>
    </xf>
    <xf numFmtId="49" fontId="6" fillId="0" borderId="57" xfId="1" applyNumberFormat="1" applyFont="1" applyBorder="1" applyAlignment="1">
      <alignment horizontal="center" vertical="top"/>
    </xf>
    <xf numFmtId="49" fontId="5" fillId="6" borderId="54" xfId="1" applyNumberFormat="1" applyFont="1" applyFill="1" applyBorder="1" applyAlignment="1">
      <alignment horizontal="left" vertical="top"/>
    </xf>
    <xf numFmtId="49" fontId="5" fillId="6" borderId="71" xfId="1" applyNumberFormat="1" applyFont="1" applyFill="1" applyBorder="1" applyAlignment="1">
      <alignment horizontal="left" vertical="top"/>
    </xf>
    <xf numFmtId="49" fontId="5" fillId="6" borderId="72" xfId="1" applyNumberFormat="1" applyFont="1" applyFill="1" applyBorder="1" applyAlignment="1">
      <alignment horizontal="lef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7" fillId="0" borderId="68" xfId="0" applyNumberFormat="1" applyFont="1" applyBorder="1" applyAlignment="1">
      <alignment horizontal="center" vertical="top" wrapText="1"/>
    </xf>
    <xf numFmtId="0" fontId="0" fillId="0" borderId="69" xfId="0"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1" fillId="0" borderId="67"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0" fontId="11" fillId="0" borderId="65" xfId="0" applyFont="1" applyBorder="1" applyAlignment="1">
      <alignment horizontal="center" vertical="top" wrapText="1"/>
    </xf>
    <xf numFmtId="0" fontId="11" fillId="0" borderId="66" xfId="0" applyFont="1" applyBorder="1" applyAlignment="1">
      <alignment horizontal="center"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49" fontId="1" fillId="3" borderId="27" xfId="0" applyNumberFormat="1"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0" fillId="6" borderId="70" xfId="0" applyNumberFormat="1" applyFont="1" applyFill="1" applyBorder="1" applyAlignment="1">
      <alignment horizontal="right" vertical="top"/>
    </xf>
    <xf numFmtId="49" fontId="10" fillId="6" borderId="71" xfId="0" applyNumberFormat="1" applyFont="1" applyFill="1" applyBorder="1" applyAlignment="1">
      <alignment horizontal="right" vertical="top"/>
    </xf>
    <xf numFmtId="49" fontId="10" fillId="6" borderId="72" xfId="0" applyNumberFormat="1" applyFont="1" applyFill="1" applyBorder="1" applyAlignment="1">
      <alignment horizontal="right" vertical="top"/>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0" fontId="3" fillId="5" borderId="20" xfId="0" applyFont="1" applyFill="1" applyBorder="1" applyAlignment="1">
      <alignment horizontal="left" vertical="top" wrapText="1"/>
    </xf>
    <xf numFmtId="0" fontId="0" fillId="0" borderId="68" xfId="0" applyBorder="1" applyAlignment="1">
      <alignment horizontal="center" vertical="top" wrapText="1"/>
    </xf>
    <xf numFmtId="49" fontId="10" fillId="2" borderId="72" xfId="0" applyNumberFormat="1" applyFont="1" applyFill="1" applyBorder="1" applyAlignment="1">
      <alignment horizontal="right" vertical="top"/>
    </xf>
    <xf numFmtId="49" fontId="17" fillId="0" borderId="69" xfId="0" applyNumberFormat="1" applyFont="1" applyBorder="1" applyAlignment="1">
      <alignment horizontal="center" vertical="top" wrapText="1"/>
    </xf>
    <xf numFmtId="0" fontId="11" fillId="0" borderId="9" xfId="0" applyFont="1" applyBorder="1" applyAlignment="1">
      <alignment horizontal="center" vertical="top" wrapText="1"/>
    </xf>
    <xf numFmtId="0" fontId="11" fillId="0" borderId="10" xfId="0" applyFont="1" applyBorder="1" applyAlignment="1">
      <alignment horizontal="center" vertical="top" wrapText="1"/>
    </xf>
    <xf numFmtId="49" fontId="1" fillId="0" borderId="19" xfId="0" applyNumberFormat="1" applyFont="1" applyBorder="1" applyAlignment="1">
      <alignment horizontal="center" vertical="top" wrapText="1"/>
    </xf>
    <xf numFmtId="49" fontId="11" fillId="0" borderId="10"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0" fontId="10" fillId="0" borderId="2" xfId="0" applyFont="1" applyBorder="1" applyAlignment="1">
      <alignment horizontal="left" vertical="top" wrapText="1"/>
    </xf>
    <xf numFmtId="0" fontId="10" fillId="0" borderId="3" xfId="0" applyFont="1" applyBorder="1" applyAlignment="1">
      <alignment horizontal="left" vertical="top" wrapText="1"/>
    </xf>
    <xf numFmtId="0" fontId="0" fillId="0" borderId="9" xfId="0" applyBorder="1" applyAlignment="1">
      <alignment horizontal="center" vertical="top" wrapText="1"/>
    </xf>
    <xf numFmtId="49" fontId="1" fillId="0" borderId="45" xfId="0" applyNumberFormat="1" applyFont="1" applyBorder="1" applyAlignment="1">
      <alignment horizontal="center" vertical="top"/>
    </xf>
    <xf numFmtId="49" fontId="17" fillId="0" borderId="0" xfId="0" applyNumberFormat="1" applyFont="1" applyAlignment="1">
      <alignment horizontal="center" vertical="top"/>
    </xf>
    <xf numFmtId="0" fontId="11" fillId="0" borderId="29" xfId="0" applyFont="1" applyBorder="1" applyAlignment="1">
      <alignment horizontal="center" vertical="top" wrapText="1"/>
    </xf>
    <xf numFmtId="49" fontId="11" fillId="0" borderId="34" xfId="0" applyNumberFormat="1" applyFont="1" applyBorder="1" applyAlignment="1">
      <alignment horizontal="center" vertical="top" wrapText="1"/>
    </xf>
    <xf numFmtId="0" fontId="4" fillId="0" borderId="2" xfId="0" applyFont="1" applyBorder="1" applyAlignment="1">
      <alignment horizontal="left" vertical="top" wrapText="1"/>
    </xf>
    <xf numFmtId="0" fontId="4" fillId="0" borderId="4" xfId="0" applyFont="1" applyBorder="1" applyAlignment="1">
      <alignment horizontal="left" vertical="top" wrapText="1"/>
    </xf>
    <xf numFmtId="0" fontId="4" fillId="0" borderId="3" xfId="0" applyFont="1" applyBorder="1" applyAlignment="1">
      <alignment horizontal="left" vertical="top" wrapText="1"/>
    </xf>
  </cellXfs>
  <cellStyles count="6">
    <cellStyle name="Įprastas" xfId="0" builtinId="0"/>
    <cellStyle name="Įprastas 2" xfId="1" xr:uid="{00000000-0005-0000-0000-000001000000}"/>
    <cellStyle name="Įprastas 3" xfId="2" xr:uid="{00000000-0005-0000-0000-000002000000}"/>
    <cellStyle name="Įprastas 4" xfId="3" xr:uid="{00000000-0005-0000-0000-000003000000}"/>
    <cellStyle name="Kablelis" xfId="5" builtinId="3"/>
    <cellStyle name="Normal 2" xfId="4" xr:uid="{00000000-0005-0000-0000-000005000000}"/>
  </cellStyles>
  <dxfs count="0"/>
  <tableStyles count="0" defaultTableStyle="TableStyleMedium9" defaultPivotStyle="PivotStyleLight16"/>
  <colors>
    <mruColors>
      <color rgb="FFCCFF99"/>
      <color rgb="FF99FF99"/>
      <color rgb="FF99FFCC"/>
      <color rgb="FF00FFCC"/>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93"/>
  <sheetViews>
    <sheetView tabSelected="1" zoomScale="80" zoomScaleNormal="80" workbookViewId="0">
      <pane ySplit="10" topLeftCell="A11" activePane="bottomLeft" state="frozen"/>
      <selection pane="bottomLeft" activeCell="A2" sqref="A2"/>
    </sheetView>
  </sheetViews>
  <sheetFormatPr defaultColWidth="9.140625" defaultRowHeight="12.75" x14ac:dyDescent="0.2"/>
  <cols>
    <col min="1" max="1" width="3" style="157" customWidth="1"/>
    <col min="2" max="4" width="2.7109375" style="157" customWidth="1"/>
    <col min="5" max="5" width="3.85546875" style="172" customWidth="1"/>
    <col min="6" max="6" width="53.140625" style="174" customWidth="1"/>
    <col min="7" max="7" width="6.7109375" style="251" customWidth="1"/>
    <col min="8" max="8" width="7.42578125" style="174" customWidth="1"/>
    <col min="9" max="10" width="10.42578125" style="174" customWidth="1"/>
    <col min="11" max="11" width="10.140625" style="174" customWidth="1"/>
    <col min="12" max="13" width="6.85546875" style="174" customWidth="1"/>
    <col min="14" max="14" width="6.7109375" style="174" customWidth="1"/>
    <col min="15" max="17" width="6.85546875" style="174" customWidth="1"/>
    <col min="18" max="18" width="17.7109375" style="270" customWidth="1"/>
    <col min="19" max="19" width="20.42578125" style="252" customWidth="1"/>
    <col min="20" max="20" width="30" style="252" customWidth="1"/>
    <col min="21" max="21" width="5.28515625" style="253" customWidth="1"/>
    <col min="22" max="22" width="7.7109375" style="253" customWidth="1"/>
    <col min="23" max="16384" width="9.140625" style="172"/>
  </cols>
  <sheetData>
    <row r="1" spans="1:22" ht="13.5" customHeight="1" x14ac:dyDescent="0.2">
      <c r="F1" s="173"/>
      <c r="G1" s="224"/>
      <c r="H1" s="173"/>
      <c r="I1" s="173"/>
      <c r="J1" s="173"/>
      <c r="K1" s="173"/>
      <c r="L1" s="173"/>
      <c r="M1" s="173"/>
      <c r="N1" s="173"/>
      <c r="O1" s="173"/>
      <c r="P1" s="173"/>
      <c r="Q1" s="173"/>
      <c r="R1" s="291"/>
      <c r="S1" s="223"/>
      <c r="T1" s="223"/>
    </row>
    <row r="2" spans="1:22" ht="13.5" customHeight="1" x14ac:dyDescent="0.2">
      <c r="F2" s="173"/>
      <c r="G2" s="224"/>
      <c r="H2" s="173"/>
      <c r="I2" s="173"/>
      <c r="J2" s="173"/>
      <c r="K2" s="173"/>
      <c r="L2" s="173"/>
      <c r="M2" s="173"/>
      <c r="N2" s="173"/>
      <c r="O2" s="173"/>
      <c r="P2" s="173"/>
      <c r="Q2" s="173"/>
      <c r="R2" s="291"/>
      <c r="S2" s="223"/>
      <c r="T2" s="352" t="s">
        <v>193</v>
      </c>
      <c r="U2" s="352"/>
      <c r="V2" s="352"/>
    </row>
    <row r="3" spans="1:22" ht="13.5" customHeight="1" x14ac:dyDescent="0.2">
      <c r="F3" s="173"/>
      <c r="G3" s="224"/>
      <c r="H3" s="173"/>
      <c r="I3" s="173"/>
      <c r="J3" s="173"/>
      <c r="K3" s="173"/>
      <c r="L3" s="173"/>
      <c r="M3" s="173"/>
      <c r="N3" s="173"/>
      <c r="O3" s="173"/>
      <c r="P3" s="173"/>
      <c r="Q3" s="173"/>
      <c r="R3" s="291"/>
      <c r="S3" s="223"/>
      <c r="T3" s="352"/>
      <c r="U3" s="352"/>
      <c r="V3" s="352"/>
    </row>
    <row r="4" spans="1:22" ht="13.5" customHeight="1" x14ac:dyDescent="0.2">
      <c r="F4" s="173"/>
      <c r="G4" s="224"/>
      <c r="H4" s="173"/>
      <c r="I4" s="173"/>
      <c r="J4" s="173"/>
      <c r="K4" s="173"/>
      <c r="L4" s="173"/>
      <c r="M4" s="173"/>
      <c r="N4" s="173"/>
      <c r="O4" s="173"/>
      <c r="P4" s="173"/>
      <c r="Q4" s="173"/>
      <c r="R4" s="291"/>
      <c r="S4" s="223"/>
      <c r="T4" s="352"/>
      <c r="U4" s="352"/>
      <c r="V4" s="352"/>
    </row>
    <row r="5" spans="1:22" ht="19.5" customHeight="1" x14ac:dyDescent="0.2">
      <c r="F5" s="173"/>
      <c r="G5" s="224"/>
      <c r="H5" s="173"/>
      <c r="I5" s="173"/>
      <c r="J5" s="173"/>
      <c r="K5" s="173"/>
      <c r="L5" s="173"/>
      <c r="M5" s="173"/>
      <c r="N5" s="173"/>
      <c r="O5" s="173"/>
      <c r="P5" s="173"/>
      <c r="Q5" s="173"/>
      <c r="R5" s="291"/>
      <c r="S5" s="223"/>
      <c r="T5" s="352"/>
      <c r="U5" s="352"/>
      <c r="V5" s="352"/>
    </row>
    <row r="6" spans="1:22" ht="45.75" customHeight="1" x14ac:dyDescent="0.2">
      <c r="B6" s="355" t="s">
        <v>194</v>
      </c>
      <c r="C6" s="355"/>
      <c r="D6" s="355"/>
      <c r="E6" s="355"/>
      <c r="F6" s="355"/>
      <c r="G6" s="355"/>
      <c r="H6" s="355"/>
      <c r="I6" s="355"/>
      <c r="J6" s="355"/>
      <c r="K6" s="355"/>
      <c r="L6" s="355"/>
      <c r="M6" s="355"/>
      <c r="N6" s="355"/>
      <c r="O6" s="355"/>
      <c r="P6" s="355"/>
      <c r="Q6" s="355"/>
      <c r="R6" s="355"/>
      <c r="S6" s="355"/>
      <c r="T6" s="355"/>
      <c r="U6" s="355"/>
      <c r="V6" s="355"/>
    </row>
    <row r="7" spans="1:22" ht="12" hidden="1" customHeight="1" x14ac:dyDescent="0.2">
      <c r="T7" s="224"/>
      <c r="U7" s="254"/>
      <c r="V7" s="254"/>
    </row>
    <row r="8" spans="1:22" s="174" customFormat="1" ht="18" customHeight="1" x14ac:dyDescent="0.2">
      <c r="A8" s="364" t="s">
        <v>139</v>
      </c>
      <c r="B8" s="364" t="s">
        <v>1</v>
      </c>
      <c r="C8" s="364" t="s">
        <v>2</v>
      </c>
      <c r="D8" s="364" t="s">
        <v>3</v>
      </c>
      <c r="E8" s="364" t="s">
        <v>137</v>
      </c>
      <c r="F8" s="399" t="s">
        <v>18</v>
      </c>
      <c r="G8" s="413" t="s">
        <v>164</v>
      </c>
      <c r="H8" s="400" t="s">
        <v>6</v>
      </c>
      <c r="I8" s="410" t="s">
        <v>195</v>
      </c>
      <c r="J8" s="403" t="s">
        <v>144</v>
      </c>
      <c r="K8" s="404"/>
      <c r="L8" s="404"/>
      <c r="M8" s="404"/>
      <c r="N8" s="404"/>
      <c r="O8" s="404"/>
      <c r="P8" s="404"/>
      <c r="Q8" s="405"/>
      <c r="R8" s="409" t="s">
        <v>138</v>
      </c>
      <c r="S8" s="398" t="s">
        <v>0</v>
      </c>
      <c r="T8" s="358" t="s">
        <v>198</v>
      </c>
      <c r="U8" s="359"/>
      <c r="V8" s="360"/>
    </row>
    <row r="9" spans="1:22" s="174" customFormat="1" ht="7.5" customHeight="1" x14ac:dyDescent="0.2">
      <c r="A9" s="364"/>
      <c r="B9" s="364"/>
      <c r="C9" s="364"/>
      <c r="D9" s="364"/>
      <c r="E9" s="364"/>
      <c r="F9" s="399"/>
      <c r="G9" s="414"/>
      <c r="H9" s="401"/>
      <c r="I9" s="411"/>
      <c r="J9" s="406"/>
      <c r="K9" s="407"/>
      <c r="L9" s="407"/>
      <c r="M9" s="407"/>
      <c r="N9" s="407"/>
      <c r="O9" s="407"/>
      <c r="P9" s="407"/>
      <c r="Q9" s="408"/>
      <c r="R9" s="409"/>
      <c r="S9" s="398"/>
      <c r="T9" s="361"/>
      <c r="U9" s="362"/>
      <c r="V9" s="363"/>
    </row>
    <row r="10" spans="1:22" s="174" customFormat="1" ht="123.75" customHeight="1" x14ac:dyDescent="0.2">
      <c r="A10" s="364"/>
      <c r="B10" s="364"/>
      <c r="C10" s="364"/>
      <c r="D10" s="364"/>
      <c r="E10" s="364"/>
      <c r="F10" s="399"/>
      <c r="G10" s="415"/>
      <c r="H10" s="402"/>
      <c r="I10" s="412"/>
      <c r="J10" s="153" t="s">
        <v>13</v>
      </c>
      <c r="K10" s="306" t="s">
        <v>196</v>
      </c>
      <c r="L10" s="306" t="s">
        <v>197</v>
      </c>
      <c r="M10" s="153" t="s">
        <v>140</v>
      </c>
      <c r="N10" s="153" t="s">
        <v>141</v>
      </c>
      <c r="O10" s="153" t="s">
        <v>142</v>
      </c>
      <c r="P10" s="153" t="s">
        <v>145</v>
      </c>
      <c r="Q10" s="153" t="s">
        <v>143</v>
      </c>
      <c r="R10" s="409"/>
      <c r="S10" s="398"/>
      <c r="T10" s="225" t="s">
        <v>136</v>
      </c>
      <c r="U10" s="255" t="s">
        <v>134</v>
      </c>
      <c r="V10" s="255" t="s">
        <v>135</v>
      </c>
    </row>
    <row r="11" spans="1:22" s="174" customFormat="1" ht="15" customHeight="1" x14ac:dyDescent="0.2">
      <c r="A11" s="159" t="s">
        <v>150</v>
      </c>
      <c r="B11" s="356" t="s">
        <v>199</v>
      </c>
      <c r="C11" s="357"/>
      <c r="D11" s="357"/>
      <c r="E11" s="357"/>
      <c r="F11" s="357"/>
      <c r="G11" s="357"/>
      <c r="H11" s="357"/>
      <c r="I11" s="357"/>
      <c r="J11" s="357"/>
      <c r="K11" s="357"/>
      <c r="L11" s="357"/>
      <c r="M11" s="357"/>
      <c r="N11" s="357"/>
      <c r="O11" s="357"/>
      <c r="P11" s="357"/>
      <c r="Q11" s="357"/>
      <c r="R11" s="357"/>
      <c r="S11" s="357"/>
      <c r="T11" s="357"/>
      <c r="U11" s="357"/>
      <c r="V11" s="357"/>
    </row>
    <row r="12" spans="1:22" s="174" customFormat="1" ht="34.9" customHeight="1" x14ac:dyDescent="0.2">
      <c r="A12" s="160" t="s">
        <v>150</v>
      </c>
      <c r="B12" s="152" t="s">
        <v>150</v>
      </c>
      <c r="C12" s="344" t="s">
        <v>167</v>
      </c>
      <c r="D12" s="345"/>
      <c r="E12" s="345"/>
      <c r="F12" s="345"/>
      <c r="G12" s="345"/>
      <c r="H12" s="345"/>
      <c r="I12" s="345"/>
      <c r="J12" s="345"/>
      <c r="K12" s="345"/>
      <c r="L12" s="345"/>
      <c r="M12" s="345"/>
      <c r="N12" s="345"/>
      <c r="O12" s="345"/>
      <c r="P12" s="345"/>
      <c r="Q12" s="346"/>
      <c r="R12" s="226" t="s">
        <v>200</v>
      </c>
      <c r="S12" s="226" t="s">
        <v>146</v>
      </c>
      <c r="T12" s="342" t="s">
        <v>251</v>
      </c>
      <c r="U12" s="343" t="s">
        <v>168</v>
      </c>
      <c r="V12" s="343">
        <v>17.513000000000002</v>
      </c>
    </row>
    <row r="13" spans="1:22" s="174" customFormat="1" ht="40.9" customHeight="1" x14ac:dyDescent="0.2">
      <c r="A13" s="160" t="s">
        <v>150</v>
      </c>
      <c r="B13" s="152" t="s">
        <v>150</v>
      </c>
      <c r="C13" s="161" t="s">
        <v>150</v>
      </c>
      <c r="D13" s="380" t="s">
        <v>169</v>
      </c>
      <c r="E13" s="381"/>
      <c r="F13" s="382"/>
      <c r="G13" s="257" t="s">
        <v>166</v>
      </c>
      <c r="H13" s="216"/>
      <c r="I13" s="217"/>
      <c r="J13" s="217"/>
      <c r="K13" s="217"/>
      <c r="L13" s="217"/>
      <c r="M13" s="217"/>
      <c r="N13" s="217"/>
      <c r="O13" s="217"/>
      <c r="P13" s="217"/>
      <c r="Q13" s="217"/>
      <c r="R13" s="227" t="s">
        <v>200</v>
      </c>
      <c r="S13" s="227" t="s">
        <v>146</v>
      </c>
      <c r="T13" s="227" t="s">
        <v>170</v>
      </c>
      <c r="U13" s="257" t="s">
        <v>147</v>
      </c>
      <c r="V13" s="257">
        <v>0.46</v>
      </c>
    </row>
    <row r="14" spans="1:22" s="174" customFormat="1" ht="38.25" customHeight="1" x14ac:dyDescent="0.2">
      <c r="A14" s="423" t="s">
        <v>150</v>
      </c>
      <c r="B14" s="417" t="s">
        <v>150</v>
      </c>
      <c r="C14" s="365" t="s">
        <v>150</v>
      </c>
      <c r="D14" s="420" t="s">
        <v>150</v>
      </c>
      <c r="E14" s="353" t="s">
        <v>243</v>
      </c>
      <c r="F14" s="354"/>
      <c r="G14" s="275" t="s">
        <v>165</v>
      </c>
      <c r="H14" s="175"/>
      <c r="I14" s="175"/>
      <c r="J14" s="175"/>
      <c r="K14" s="175"/>
      <c r="L14" s="175"/>
      <c r="M14" s="175"/>
      <c r="N14" s="175"/>
      <c r="O14" s="175"/>
      <c r="P14" s="175"/>
      <c r="Q14" s="175"/>
      <c r="R14" s="271"/>
      <c r="S14" s="272"/>
      <c r="T14" s="228"/>
      <c r="U14" s="258"/>
      <c r="V14" s="258"/>
    </row>
    <row r="15" spans="1:22" s="174" customFormat="1" ht="45" customHeight="1" x14ac:dyDescent="0.2">
      <c r="A15" s="424"/>
      <c r="B15" s="417"/>
      <c r="C15" s="365"/>
      <c r="D15" s="421"/>
      <c r="E15" s="176" t="s">
        <v>9</v>
      </c>
      <c r="F15" s="179" t="s">
        <v>202</v>
      </c>
      <c r="G15" s="251"/>
      <c r="H15" s="153" t="s">
        <v>13</v>
      </c>
      <c r="I15" s="177">
        <f>SUM(J15:Q15)</f>
        <v>19.07</v>
      </c>
      <c r="J15" s="178">
        <v>19.07</v>
      </c>
      <c r="K15" s="178"/>
      <c r="L15" s="178"/>
      <c r="M15" s="178"/>
      <c r="N15" s="178"/>
      <c r="O15" s="178"/>
      <c r="P15" s="178"/>
      <c r="Q15" s="178"/>
      <c r="R15" s="292" t="s">
        <v>201</v>
      </c>
      <c r="S15" s="277" t="s">
        <v>146</v>
      </c>
      <c r="T15" s="229" t="s">
        <v>203</v>
      </c>
      <c r="U15" s="225" t="s">
        <v>147</v>
      </c>
      <c r="V15" s="340">
        <v>47.953000000000003</v>
      </c>
    </row>
    <row r="16" spans="1:22" s="174" customFormat="1" ht="15" customHeight="1" x14ac:dyDescent="0.2">
      <c r="A16" s="425"/>
      <c r="B16" s="366"/>
      <c r="C16" s="365"/>
      <c r="D16" s="379" t="s">
        <v>14</v>
      </c>
      <c r="E16" s="379"/>
      <c r="F16" s="379"/>
      <c r="G16" s="379"/>
      <c r="H16" s="379"/>
      <c r="I16" s="180">
        <f t="shared" ref="I16:Q16" si="0">SUM(I15:I15)</f>
        <v>19.07</v>
      </c>
      <c r="J16" s="180">
        <f t="shared" si="0"/>
        <v>19.07</v>
      </c>
      <c r="K16" s="180">
        <f t="shared" si="0"/>
        <v>0</v>
      </c>
      <c r="L16" s="180">
        <f t="shared" si="0"/>
        <v>0</v>
      </c>
      <c r="M16" s="180">
        <f t="shared" si="0"/>
        <v>0</v>
      </c>
      <c r="N16" s="180">
        <f t="shared" si="0"/>
        <v>0</v>
      </c>
      <c r="O16" s="180">
        <f t="shared" si="0"/>
        <v>0</v>
      </c>
      <c r="P16" s="180">
        <f t="shared" si="0"/>
        <v>0</v>
      </c>
      <c r="Q16" s="180">
        <f t="shared" si="0"/>
        <v>0</v>
      </c>
      <c r="R16" s="376"/>
      <c r="S16" s="377"/>
      <c r="T16" s="377"/>
      <c r="U16" s="377"/>
      <c r="V16" s="378"/>
    </row>
    <row r="17" spans="1:22" s="174" customFormat="1" ht="15" customHeight="1" x14ac:dyDescent="0.2">
      <c r="A17" s="164" t="s">
        <v>150</v>
      </c>
      <c r="B17" s="152" t="s">
        <v>150</v>
      </c>
      <c r="C17" s="161" t="s">
        <v>150</v>
      </c>
      <c r="D17" s="155"/>
      <c r="E17" s="181"/>
      <c r="F17" s="427" t="s">
        <v>15</v>
      </c>
      <c r="G17" s="427"/>
      <c r="H17" s="427"/>
      <c r="I17" s="182">
        <f>SUM(I16)</f>
        <v>19.07</v>
      </c>
      <c r="J17" s="182">
        <f t="shared" ref="J17:Q17" si="1">SUM(J16)</f>
        <v>19.07</v>
      </c>
      <c r="K17" s="182">
        <f t="shared" si="1"/>
        <v>0</v>
      </c>
      <c r="L17" s="182">
        <f t="shared" si="1"/>
        <v>0</v>
      </c>
      <c r="M17" s="182">
        <f t="shared" si="1"/>
        <v>0</v>
      </c>
      <c r="N17" s="182">
        <f t="shared" si="1"/>
        <v>0</v>
      </c>
      <c r="O17" s="182">
        <f t="shared" si="1"/>
        <v>0</v>
      </c>
      <c r="P17" s="182">
        <f t="shared" si="1"/>
        <v>0</v>
      </c>
      <c r="Q17" s="182">
        <f t="shared" si="1"/>
        <v>0</v>
      </c>
      <c r="R17" s="293"/>
      <c r="S17" s="278"/>
      <c r="T17" s="230"/>
      <c r="U17" s="230"/>
      <c r="V17" s="230"/>
    </row>
    <row r="18" spans="1:22" s="174" customFormat="1" ht="15" customHeight="1" x14ac:dyDescent="0.2">
      <c r="A18" s="164" t="s">
        <v>150</v>
      </c>
      <c r="B18" s="152" t="s">
        <v>150</v>
      </c>
      <c r="C18" s="165"/>
      <c r="D18" s="156"/>
      <c r="E18" s="183"/>
      <c r="F18" s="429" t="s">
        <v>17</v>
      </c>
      <c r="G18" s="429"/>
      <c r="H18" s="429"/>
      <c r="I18" s="184">
        <f>SUM(I16)</f>
        <v>19.07</v>
      </c>
      <c r="J18" s="184">
        <f t="shared" ref="J18:Q18" si="2">SUM(J16)</f>
        <v>19.07</v>
      </c>
      <c r="K18" s="184">
        <f t="shared" si="2"/>
        <v>0</v>
      </c>
      <c r="L18" s="184">
        <f t="shared" si="2"/>
        <v>0</v>
      </c>
      <c r="M18" s="184">
        <f t="shared" si="2"/>
        <v>0</v>
      </c>
      <c r="N18" s="184">
        <f t="shared" si="2"/>
        <v>0</v>
      </c>
      <c r="O18" s="184">
        <f t="shared" si="2"/>
        <v>0</v>
      </c>
      <c r="P18" s="184">
        <f t="shared" si="2"/>
        <v>0</v>
      </c>
      <c r="Q18" s="184">
        <f t="shared" si="2"/>
        <v>0</v>
      </c>
      <c r="R18" s="294"/>
      <c r="S18" s="279"/>
      <c r="T18" s="231"/>
      <c r="U18" s="231"/>
      <c r="V18" s="231"/>
    </row>
    <row r="19" spans="1:22" s="174" customFormat="1" ht="36.6" customHeight="1" x14ac:dyDescent="0.2">
      <c r="A19" s="160" t="s">
        <v>150</v>
      </c>
      <c r="B19" s="163" t="s">
        <v>151</v>
      </c>
      <c r="C19" s="344" t="s">
        <v>171</v>
      </c>
      <c r="D19" s="345"/>
      <c r="E19" s="345"/>
      <c r="F19" s="345"/>
      <c r="G19" s="345"/>
      <c r="H19" s="345"/>
      <c r="I19" s="345"/>
      <c r="J19" s="345"/>
      <c r="K19" s="345"/>
      <c r="L19" s="345"/>
      <c r="M19" s="345"/>
      <c r="N19" s="345"/>
      <c r="O19" s="345"/>
      <c r="P19" s="345"/>
      <c r="Q19" s="346"/>
      <c r="R19" s="226" t="s">
        <v>200</v>
      </c>
      <c r="S19" s="226" t="s">
        <v>146</v>
      </c>
      <c r="T19" s="232" t="s">
        <v>172</v>
      </c>
      <c r="U19" s="256" t="s">
        <v>168</v>
      </c>
      <c r="V19" s="256" t="s">
        <v>173</v>
      </c>
    </row>
    <row r="20" spans="1:22" s="174" customFormat="1" ht="27.75" customHeight="1" x14ac:dyDescent="0.2">
      <c r="A20" s="160" t="s">
        <v>150</v>
      </c>
      <c r="B20" s="163" t="s">
        <v>151</v>
      </c>
      <c r="C20" s="168" t="s">
        <v>150</v>
      </c>
      <c r="D20" s="349" t="s">
        <v>174</v>
      </c>
      <c r="E20" s="350"/>
      <c r="F20" s="351"/>
      <c r="G20" s="257" t="s">
        <v>166</v>
      </c>
      <c r="H20" s="218"/>
      <c r="I20" s="219"/>
      <c r="J20" s="219"/>
      <c r="K20" s="219"/>
      <c r="L20" s="219"/>
      <c r="M20" s="219"/>
      <c r="N20" s="219"/>
      <c r="O20" s="219"/>
      <c r="P20" s="219"/>
      <c r="Q20" s="219"/>
      <c r="R20" s="227" t="s">
        <v>200</v>
      </c>
      <c r="S20" s="227" t="s">
        <v>146</v>
      </c>
      <c r="T20" s="227" t="s">
        <v>175</v>
      </c>
      <c r="U20" s="257" t="s">
        <v>210</v>
      </c>
      <c r="V20" s="259">
        <v>1</v>
      </c>
    </row>
    <row r="21" spans="1:22" s="174" customFormat="1" ht="42" customHeight="1" x14ac:dyDescent="0.2">
      <c r="A21" s="431" t="s">
        <v>150</v>
      </c>
      <c r="B21" s="366" t="s">
        <v>151</v>
      </c>
      <c r="C21" s="369" t="s">
        <v>150</v>
      </c>
      <c r="D21" s="396" t="s">
        <v>150</v>
      </c>
      <c r="E21" s="347" t="s">
        <v>250</v>
      </c>
      <c r="F21" s="348"/>
      <c r="G21" s="225" t="s">
        <v>165</v>
      </c>
      <c r="H21" s="214"/>
      <c r="I21" s="214"/>
      <c r="J21" s="192"/>
      <c r="K21" s="192"/>
      <c r="L21" s="192"/>
      <c r="M21" s="192"/>
      <c r="N21" s="192"/>
      <c r="O21" s="192"/>
      <c r="P21" s="192"/>
      <c r="Q21" s="192"/>
      <c r="R21" s="295"/>
      <c r="S21" s="280"/>
      <c r="T21" s="233"/>
      <c r="U21" s="233"/>
      <c r="V21" s="260"/>
    </row>
    <row r="22" spans="1:22" s="174" customFormat="1" ht="32.25" customHeight="1" x14ac:dyDescent="0.2">
      <c r="A22" s="432"/>
      <c r="B22" s="367"/>
      <c r="C22" s="370"/>
      <c r="D22" s="435"/>
      <c r="E22" s="186" t="s">
        <v>9</v>
      </c>
      <c r="F22" s="206" t="s">
        <v>204</v>
      </c>
      <c r="G22" s="475"/>
      <c r="H22" s="476" t="s">
        <v>206</v>
      </c>
      <c r="I22" s="477">
        <f>SUM(J22:Q22)</f>
        <v>1.79</v>
      </c>
      <c r="J22" s="478">
        <v>1.79</v>
      </c>
      <c r="K22" s="477"/>
      <c r="L22" s="478"/>
      <c r="M22" s="477"/>
      <c r="N22" s="477"/>
      <c r="O22" s="477"/>
      <c r="P22" s="477"/>
      <c r="Q22" s="477"/>
      <c r="R22" s="468" t="s">
        <v>201</v>
      </c>
      <c r="S22" s="470" t="s">
        <v>146</v>
      </c>
      <c r="T22" s="471" t="s">
        <v>205</v>
      </c>
      <c r="U22" s="473" t="s">
        <v>210</v>
      </c>
      <c r="V22" s="473" t="s">
        <v>30</v>
      </c>
    </row>
    <row r="23" spans="1:22" s="174" customFormat="1" ht="30" customHeight="1" x14ac:dyDescent="0.2">
      <c r="A23" s="432"/>
      <c r="B23" s="367"/>
      <c r="C23" s="370"/>
      <c r="D23" s="435"/>
      <c r="E23" s="176" t="s">
        <v>10</v>
      </c>
      <c r="F23" s="189" t="s">
        <v>207</v>
      </c>
      <c r="G23" s="452"/>
      <c r="H23" s="474"/>
      <c r="I23" s="474"/>
      <c r="J23" s="474"/>
      <c r="K23" s="474"/>
      <c r="L23" s="474"/>
      <c r="M23" s="474"/>
      <c r="N23" s="474"/>
      <c r="O23" s="474"/>
      <c r="P23" s="474"/>
      <c r="Q23" s="474"/>
      <c r="R23" s="469"/>
      <c r="S23" s="452"/>
      <c r="T23" s="472"/>
      <c r="U23" s="474"/>
      <c r="V23" s="474"/>
    </row>
    <row r="24" spans="1:22" s="174" customFormat="1" ht="15" customHeight="1" x14ac:dyDescent="0.2">
      <c r="A24" s="433"/>
      <c r="B24" s="368"/>
      <c r="C24" s="434"/>
      <c r="D24" s="373" t="s">
        <v>14</v>
      </c>
      <c r="E24" s="374"/>
      <c r="F24" s="374"/>
      <c r="G24" s="374"/>
      <c r="H24" s="375"/>
      <c r="I24" s="195">
        <f t="shared" ref="I24:Q24" si="3">SUM(I22:I23)</f>
        <v>1.79</v>
      </c>
      <c r="J24" s="195">
        <f t="shared" si="3"/>
        <v>1.79</v>
      </c>
      <c r="K24" s="195">
        <f t="shared" si="3"/>
        <v>0</v>
      </c>
      <c r="L24" s="195">
        <f t="shared" si="3"/>
        <v>0</v>
      </c>
      <c r="M24" s="195">
        <f t="shared" si="3"/>
        <v>0</v>
      </c>
      <c r="N24" s="195">
        <f t="shared" si="3"/>
        <v>0</v>
      </c>
      <c r="O24" s="195">
        <f t="shared" si="3"/>
        <v>0</v>
      </c>
      <c r="P24" s="195">
        <f t="shared" si="3"/>
        <v>0</v>
      </c>
      <c r="Q24" s="195">
        <f t="shared" si="3"/>
        <v>0</v>
      </c>
      <c r="R24" s="296"/>
      <c r="S24" s="282"/>
      <c r="T24" s="236"/>
      <c r="U24" s="236"/>
      <c r="V24" s="236"/>
    </row>
    <row r="25" spans="1:22" s="174" customFormat="1" ht="15" customHeight="1" x14ac:dyDescent="0.2">
      <c r="A25" s="159" t="s">
        <v>150</v>
      </c>
      <c r="B25" s="152" t="s">
        <v>151</v>
      </c>
      <c r="C25" s="167" t="s">
        <v>150</v>
      </c>
      <c r="D25" s="426" t="s">
        <v>15</v>
      </c>
      <c r="E25" s="427"/>
      <c r="F25" s="427"/>
      <c r="G25" s="427"/>
      <c r="H25" s="427"/>
      <c r="I25" s="182">
        <f t="shared" ref="I25:Q25" si="4">SUM(I24)</f>
        <v>1.79</v>
      </c>
      <c r="J25" s="182">
        <f t="shared" si="4"/>
        <v>1.79</v>
      </c>
      <c r="K25" s="182">
        <f t="shared" si="4"/>
        <v>0</v>
      </c>
      <c r="L25" s="182">
        <f t="shared" si="4"/>
        <v>0</v>
      </c>
      <c r="M25" s="182">
        <f t="shared" si="4"/>
        <v>0</v>
      </c>
      <c r="N25" s="182">
        <f t="shared" si="4"/>
        <v>0</v>
      </c>
      <c r="O25" s="182">
        <f t="shared" si="4"/>
        <v>0</v>
      </c>
      <c r="P25" s="182">
        <f t="shared" si="4"/>
        <v>0</v>
      </c>
      <c r="Q25" s="182">
        <f t="shared" si="4"/>
        <v>0</v>
      </c>
      <c r="R25" s="297"/>
      <c r="S25" s="283"/>
      <c r="T25" s="237"/>
      <c r="U25" s="237"/>
      <c r="V25" s="237"/>
    </row>
    <row r="26" spans="1:22" s="174" customFormat="1" ht="27" customHeight="1" x14ac:dyDescent="0.2">
      <c r="A26" s="159" t="s">
        <v>150</v>
      </c>
      <c r="B26" s="152" t="s">
        <v>151</v>
      </c>
      <c r="C26" s="161" t="s">
        <v>151</v>
      </c>
      <c r="D26" s="383" t="s">
        <v>176</v>
      </c>
      <c r="E26" s="384"/>
      <c r="F26" s="385"/>
      <c r="G26" s="257" t="s">
        <v>166</v>
      </c>
      <c r="H26" s="220"/>
      <c r="I26" s="221"/>
      <c r="J26" s="221"/>
      <c r="K26" s="221"/>
      <c r="L26" s="221"/>
      <c r="M26" s="221"/>
      <c r="N26" s="221"/>
      <c r="O26" s="221"/>
      <c r="P26" s="221"/>
      <c r="Q26" s="221"/>
      <c r="R26" s="227" t="s">
        <v>200</v>
      </c>
      <c r="S26" s="227" t="s">
        <v>146</v>
      </c>
      <c r="T26" s="227" t="s">
        <v>177</v>
      </c>
      <c r="U26" s="257" t="s">
        <v>210</v>
      </c>
      <c r="V26" s="257">
        <v>1</v>
      </c>
    </row>
    <row r="27" spans="1:22" s="174" customFormat="1" ht="30.6" customHeight="1" x14ac:dyDescent="0.2">
      <c r="A27" s="436" t="s">
        <v>150</v>
      </c>
      <c r="B27" s="366" t="s">
        <v>151</v>
      </c>
      <c r="C27" s="369" t="s">
        <v>151</v>
      </c>
      <c r="D27" s="423" t="s">
        <v>150</v>
      </c>
      <c r="E27" s="347" t="s">
        <v>244</v>
      </c>
      <c r="F27" s="348"/>
      <c r="G27" s="225" t="s">
        <v>165</v>
      </c>
      <c r="H27" s="214"/>
      <c r="I27" s="214"/>
      <c r="J27" s="192"/>
      <c r="K27" s="192"/>
      <c r="L27" s="192"/>
      <c r="M27" s="192"/>
      <c r="N27" s="192"/>
      <c r="O27" s="192"/>
      <c r="P27" s="192"/>
      <c r="Q27" s="192"/>
      <c r="R27" s="295"/>
      <c r="S27" s="280"/>
      <c r="T27" s="233"/>
      <c r="U27" s="233"/>
      <c r="V27" s="260"/>
    </row>
    <row r="28" spans="1:22" s="174" customFormat="1" ht="24" customHeight="1" x14ac:dyDescent="0.2">
      <c r="A28" s="437"/>
      <c r="B28" s="367"/>
      <c r="C28" s="370"/>
      <c r="D28" s="424"/>
      <c r="E28" s="451" t="s">
        <v>9</v>
      </c>
      <c r="F28" s="456" t="s">
        <v>158</v>
      </c>
      <c r="G28" s="448"/>
      <c r="H28" s="179" t="s">
        <v>208</v>
      </c>
      <c r="I28" s="312">
        <f>SUM(J28:Q28)</f>
        <v>2.8677600000000001</v>
      </c>
      <c r="J28" s="177"/>
      <c r="K28" s="311">
        <v>2.8677600000000001</v>
      </c>
      <c r="L28" s="177"/>
      <c r="M28" s="177"/>
      <c r="N28" s="177"/>
      <c r="O28" s="177"/>
      <c r="P28" s="177"/>
      <c r="Q28" s="177"/>
      <c r="R28" s="458"/>
      <c r="S28" s="459"/>
      <c r="T28" s="310"/>
      <c r="U28" s="310"/>
      <c r="V28" s="310"/>
    </row>
    <row r="29" spans="1:22" s="174" customFormat="1" ht="25.5" customHeight="1" x14ac:dyDescent="0.2">
      <c r="A29" s="437"/>
      <c r="B29" s="367"/>
      <c r="C29" s="370"/>
      <c r="D29" s="424"/>
      <c r="E29" s="453"/>
      <c r="F29" s="457"/>
      <c r="G29" s="449"/>
      <c r="H29" s="179" t="s">
        <v>206</v>
      </c>
      <c r="I29" s="312">
        <f>SUM(J29:Q29)</f>
        <v>2.2000000000000002</v>
      </c>
      <c r="J29" s="177"/>
      <c r="K29" s="311">
        <v>2.2000000000000002</v>
      </c>
      <c r="L29" s="177"/>
      <c r="M29" s="177"/>
      <c r="N29" s="177"/>
      <c r="O29" s="177"/>
      <c r="P29" s="177"/>
      <c r="Q29" s="177"/>
      <c r="R29" s="292" t="s">
        <v>201</v>
      </c>
      <c r="S29" s="284" t="s">
        <v>146</v>
      </c>
      <c r="T29" s="234" t="s">
        <v>209</v>
      </c>
      <c r="U29" s="261" t="s">
        <v>210</v>
      </c>
      <c r="V29" s="341" t="s">
        <v>211</v>
      </c>
    </row>
    <row r="30" spans="1:22" s="174" customFormat="1" ht="33" customHeight="1" x14ac:dyDescent="0.2">
      <c r="A30" s="438"/>
      <c r="B30" s="367"/>
      <c r="C30" s="371"/>
      <c r="D30" s="425"/>
      <c r="E30" s="196" t="s">
        <v>10</v>
      </c>
      <c r="F30" s="174" t="s">
        <v>162</v>
      </c>
      <c r="G30" s="453"/>
      <c r="H30" s="153"/>
      <c r="I30" s="313">
        <f>SUM(J30:Q30)</f>
        <v>0</v>
      </c>
      <c r="J30" s="198"/>
      <c r="K30" s="199"/>
      <c r="L30" s="198"/>
      <c r="M30" s="191"/>
      <c r="N30" s="191"/>
      <c r="O30" s="191"/>
      <c r="P30" s="191"/>
      <c r="Q30" s="191"/>
      <c r="R30" s="292" t="s">
        <v>201</v>
      </c>
      <c r="S30" s="284" t="s">
        <v>146</v>
      </c>
      <c r="T30" s="238" t="s">
        <v>163</v>
      </c>
      <c r="U30" s="225" t="s">
        <v>210</v>
      </c>
      <c r="V30" s="263">
        <v>1</v>
      </c>
    </row>
    <row r="31" spans="1:22" s="174" customFormat="1" ht="15" customHeight="1" x14ac:dyDescent="0.2">
      <c r="A31" s="433"/>
      <c r="B31" s="368"/>
      <c r="C31" s="372"/>
      <c r="D31" s="373" t="s">
        <v>14</v>
      </c>
      <c r="E31" s="374"/>
      <c r="F31" s="374"/>
      <c r="G31" s="374"/>
      <c r="H31" s="375"/>
      <c r="I31" s="314">
        <f>SUM(I28:I30)</f>
        <v>5.0677599999999998</v>
      </c>
      <c r="J31" s="195">
        <f t="shared" ref="J31:Q31" si="5">SUM(J28:J30)</f>
        <v>0</v>
      </c>
      <c r="K31" s="195">
        <f t="shared" si="5"/>
        <v>5.0677599999999998</v>
      </c>
      <c r="L31" s="195">
        <f t="shared" si="5"/>
        <v>0</v>
      </c>
      <c r="M31" s="195">
        <f t="shared" si="5"/>
        <v>0</v>
      </c>
      <c r="N31" s="195">
        <f t="shared" si="5"/>
        <v>0</v>
      </c>
      <c r="O31" s="195">
        <f t="shared" si="5"/>
        <v>0</v>
      </c>
      <c r="P31" s="195">
        <f t="shared" si="5"/>
        <v>0</v>
      </c>
      <c r="Q31" s="195">
        <f t="shared" si="5"/>
        <v>0</v>
      </c>
      <c r="R31" s="298"/>
      <c r="S31" s="282"/>
      <c r="T31" s="236"/>
      <c r="U31" s="236"/>
      <c r="V31" s="236"/>
    </row>
    <row r="32" spans="1:22" s="174" customFormat="1" ht="15" customHeight="1" x14ac:dyDescent="0.2">
      <c r="A32" s="164" t="s">
        <v>150</v>
      </c>
      <c r="B32" s="152" t="s">
        <v>151</v>
      </c>
      <c r="C32" s="161" t="s">
        <v>151</v>
      </c>
      <c r="D32" s="155"/>
      <c r="E32" s="181"/>
      <c r="F32" s="427" t="s">
        <v>15</v>
      </c>
      <c r="G32" s="427"/>
      <c r="H32" s="428"/>
      <c r="I32" s="315">
        <f t="shared" ref="I32:Q32" si="6">SUM(I31)</f>
        <v>5.0677599999999998</v>
      </c>
      <c r="J32" s="182">
        <f t="shared" si="6"/>
        <v>0</v>
      </c>
      <c r="K32" s="182">
        <f t="shared" si="6"/>
        <v>5.0677599999999998</v>
      </c>
      <c r="L32" s="182">
        <f t="shared" si="6"/>
        <v>0</v>
      </c>
      <c r="M32" s="182">
        <f t="shared" si="6"/>
        <v>0</v>
      </c>
      <c r="N32" s="182">
        <f t="shared" si="6"/>
        <v>0</v>
      </c>
      <c r="O32" s="182">
        <f t="shared" si="6"/>
        <v>0</v>
      </c>
      <c r="P32" s="182">
        <f t="shared" si="6"/>
        <v>0</v>
      </c>
      <c r="Q32" s="182">
        <f t="shared" si="6"/>
        <v>0</v>
      </c>
      <c r="R32" s="293"/>
      <c r="S32" s="278"/>
      <c r="T32" s="230"/>
      <c r="U32" s="230"/>
      <c r="V32" s="230"/>
    </row>
    <row r="33" spans="1:22" s="174" customFormat="1" ht="15" customHeight="1" x14ac:dyDescent="0.2">
      <c r="A33" s="164" t="s">
        <v>150</v>
      </c>
      <c r="B33" s="152" t="s">
        <v>151</v>
      </c>
      <c r="C33" s="165"/>
      <c r="D33" s="156"/>
      <c r="E33" s="183"/>
      <c r="F33" s="429" t="s">
        <v>17</v>
      </c>
      <c r="G33" s="429"/>
      <c r="H33" s="430"/>
      <c r="I33" s="316">
        <f>SUM(I32+I25)</f>
        <v>6.8577599999999999</v>
      </c>
      <c r="J33" s="316">
        <f t="shared" ref="J33:Q33" si="7">SUM(J32+J25)</f>
        <v>1.79</v>
      </c>
      <c r="K33" s="316">
        <f t="shared" si="7"/>
        <v>5.0677599999999998</v>
      </c>
      <c r="L33" s="317">
        <f t="shared" si="7"/>
        <v>0</v>
      </c>
      <c r="M33" s="317">
        <f t="shared" si="7"/>
        <v>0</v>
      </c>
      <c r="N33" s="317">
        <f t="shared" si="7"/>
        <v>0</v>
      </c>
      <c r="O33" s="317">
        <f t="shared" si="7"/>
        <v>0</v>
      </c>
      <c r="P33" s="317">
        <f t="shared" si="7"/>
        <v>0</v>
      </c>
      <c r="Q33" s="317">
        <f t="shared" si="7"/>
        <v>0</v>
      </c>
      <c r="R33" s="299"/>
      <c r="S33" s="279"/>
      <c r="T33" s="231"/>
      <c r="U33" s="231"/>
      <c r="V33" s="231"/>
    </row>
    <row r="34" spans="1:22" s="174" customFormat="1" ht="48" customHeight="1" x14ac:dyDescent="0.2">
      <c r="A34" s="170" t="s">
        <v>150</v>
      </c>
      <c r="B34" s="152" t="s">
        <v>152</v>
      </c>
      <c r="C34" s="344" t="s">
        <v>178</v>
      </c>
      <c r="D34" s="345"/>
      <c r="E34" s="345"/>
      <c r="F34" s="345"/>
      <c r="G34" s="345"/>
      <c r="H34" s="345"/>
      <c r="I34" s="345"/>
      <c r="J34" s="345"/>
      <c r="K34" s="345"/>
      <c r="L34" s="345"/>
      <c r="M34" s="345"/>
      <c r="N34" s="345"/>
      <c r="O34" s="345"/>
      <c r="P34" s="345"/>
      <c r="Q34" s="346"/>
      <c r="R34" s="226" t="s">
        <v>200</v>
      </c>
      <c r="S34" s="226" t="s">
        <v>146</v>
      </c>
      <c r="T34" s="226" t="s">
        <v>179</v>
      </c>
      <c r="U34" s="256" t="s">
        <v>168</v>
      </c>
      <c r="V34" s="256">
        <v>50</v>
      </c>
    </row>
    <row r="35" spans="1:22" s="174" customFormat="1" ht="57.6" customHeight="1" x14ac:dyDescent="0.2">
      <c r="A35" s="159" t="s">
        <v>150</v>
      </c>
      <c r="B35" s="152" t="s">
        <v>152</v>
      </c>
      <c r="C35" s="161" t="s">
        <v>150</v>
      </c>
      <c r="D35" s="380" t="s">
        <v>180</v>
      </c>
      <c r="E35" s="381"/>
      <c r="F35" s="382"/>
      <c r="G35" s="257" t="s">
        <v>166</v>
      </c>
      <c r="H35" s="222"/>
      <c r="I35" s="222"/>
      <c r="J35" s="222"/>
      <c r="K35" s="222"/>
      <c r="L35" s="222"/>
      <c r="M35" s="222"/>
      <c r="N35" s="222"/>
      <c r="O35" s="222"/>
      <c r="P35" s="222"/>
      <c r="Q35" s="222"/>
      <c r="R35" s="227" t="s">
        <v>200</v>
      </c>
      <c r="S35" s="227" t="s">
        <v>146</v>
      </c>
      <c r="T35" s="227" t="s">
        <v>192</v>
      </c>
      <c r="U35" s="227" t="s">
        <v>148</v>
      </c>
      <c r="V35" s="257">
        <v>1</v>
      </c>
    </row>
    <row r="36" spans="1:22" s="174" customFormat="1" ht="27" customHeight="1" x14ac:dyDescent="0.2">
      <c r="A36" s="416" t="s">
        <v>150</v>
      </c>
      <c r="B36" s="417" t="s">
        <v>152</v>
      </c>
      <c r="C36" s="365" t="s">
        <v>150</v>
      </c>
      <c r="D36" s="420" t="s">
        <v>150</v>
      </c>
      <c r="E36" s="353" t="s">
        <v>245</v>
      </c>
      <c r="F36" s="422"/>
      <c r="G36" s="275" t="s">
        <v>165</v>
      </c>
      <c r="H36" s="175"/>
      <c r="I36" s="175"/>
      <c r="J36" s="175"/>
      <c r="K36" s="175"/>
      <c r="L36" s="175"/>
      <c r="M36" s="175"/>
      <c r="N36" s="175"/>
      <c r="O36" s="175"/>
      <c r="P36" s="175"/>
      <c r="Q36" s="175"/>
      <c r="R36" s="271"/>
      <c r="S36" s="272"/>
      <c r="T36" s="228"/>
      <c r="U36" s="258"/>
      <c r="V36" s="258"/>
    </row>
    <row r="37" spans="1:22" s="174" customFormat="1" ht="28.5" customHeight="1" x14ac:dyDescent="0.2">
      <c r="A37" s="416"/>
      <c r="B37" s="417"/>
      <c r="C37" s="365"/>
      <c r="D37" s="421"/>
      <c r="E37" s="176" t="s">
        <v>9</v>
      </c>
      <c r="F37" s="179" t="s">
        <v>212</v>
      </c>
      <c r="G37" s="251"/>
      <c r="H37" s="153" t="s">
        <v>13</v>
      </c>
      <c r="I37" s="188">
        <f>SUM(J37:Q37)</f>
        <v>5.7</v>
      </c>
      <c r="J37" s="178">
        <v>5.7</v>
      </c>
      <c r="K37" s="153"/>
      <c r="L37" s="153"/>
      <c r="M37" s="153"/>
      <c r="N37" s="153"/>
      <c r="O37" s="153"/>
      <c r="P37" s="153"/>
      <c r="Q37" s="153"/>
      <c r="R37" s="292" t="s">
        <v>201</v>
      </c>
      <c r="S37" s="284" t="s">
        <v>146</v>
      </c>
      <c r="T37" s="235" t="s">
        <v>213</v>
      </c>
      <c r="U37" s="225" t="s">
        <v>210</v>
      </c>
      <c r="V37" s="225">
        <v>31</v>
      </c>
    </row>
    <row r="38" spans="1:22" s="174" customFormat="1" ht="15" customHeight="1" x14ac:dyDescent="0.2">
      <c r="A38" s="416"/>
      <c r="B38" s="417"/>
      <c r="C38" s="365"/>
      <c r="D38" s="373" t="s">
        <v>14</v>
      </c>
      <c r="E38" s="374"/>
      <c r="F38" s="374"/>
      <c r="G38" s="374"/>
      <c r="H38" s="375"/>
      <c r="I38" s="201">
        <f t="shared" ref="I38:Q40" si="8">SUM(I37)</f>
        <v>5.7</v>
      </c>
      <c r="J38" s="201">
        <f t="shared" si="8"/>
        <v>5.7</v>
      </c>
      <c r="K38" s="201">
        <f t="shared" si="8"/>
        <v>0</v>
      </c>
      <c r="L38" s="201">
        <f t="shared" si="8"/>
        <v>0</v>
      </c>
      <c r="M38" s="201">
        <f t="shared" si="8"/>
        <v>0</v>
      </c>
      <c r="N38" s="201">
        <f t="shared" si="8"/>
        <v>0</v>
      </c>
      <c r="O38" s="201">
        <f t="shared" si="8"/>
        <v>0</v>
      </c>
      <c r="P38" s="201">
        <f t="shared" si="8"/>
        <v>0</v>
      </c>
      <c r="Q38" s="201">
        <f t="shared" si="8"/>
        <v>0</v>
      </c>
      <c r="R38" s="418"/>
      <c r="S38" s="418"/>
      <c r="T38" s="418"/>
      <c r="U38" s="418"/>
      <c r="V38" s="419"/>
    </row>
    <row r="39" spans="1:22" s="174" customFormat="1" ht="15" customHeight="1" x14ac:dyDescent="0.2">
      <c r="A39" s="162" t="s">
        <v>150</v>
      </c>
      <c r="B39" s="163" t="s">
        <v>152</v>
      </c>
      <c r="C39" s="166" t="s">
        <v>150</v>
      </c>
      <c r="D39" s="445" t="s">
        <v>15</v>
      </c>
      <c r="E39" s="446"/>
      <c r="F39" s="446"/>
      <c r="G39" s="446"/>
      <c r="H39" s="447"/>
      <c r="I39" s="202">
        <f t="shared" si="8"/>
        <v>5.7</v>
      </c>
      <c r="J39" s="202">
        <f t="shared" si="8"/>
        <v>5.7</v>
      </c>
      <c r="K39" s="202">
        <f t="shared" si="8"/>
        <v>0</v>
      </c>
      <c r="L39" s="202">
        <f t="shared" si="8"/>
        <v>0</v>
      </c>
      <c r="M39" s="202">
        <f t="shared" si="8"/>
        <v>0</v>
      </c>
      <c r="N39" s="202">
        <f t="shared" si="8"/>
        <v>0</v>
      </c>
      <c r="O39" s="202">
        <f t="shared" si="8"/>
        <v>0</v>
      </c>
      <c r="P39" s="202">
        <f t="shared" si="8"/>
        <v>0</v>
      </c>
      <c r="Q39" s="202">
        <f t="shared" si="8"/>
        <v>0</v>
      </c>
      <c r="R39" s="300"/>
      <c r="S39" s="285"/>
      <c r="T39" s="239"/>
      <c r="U39" s="239"/>
      <c r="V39" s="239"/>
    </row>
    <row r="40" spans="1:22" s="174" customFormat="1" ht="15" customHeight="1" x14ac:dyDescent="0.2">
      <c r="A40" s="162" t="s">
        <v>150</v>
      </c>
      <c r="B40" s="163" t="s">
        <v>152</v>
      </c>
      <c r="C40" s="439" t="s">
        <v>17</v>
      </c>
      <c r="D40" s="440"/>
      <c r="E40" s="440"/>
      <c r="F40" s="440"/>
      <c r="G40" s="440"/>
      <c r="H40" s="441"/>
      <c r="I40" s="203">
        <f t="shared" si="8"/>
        <v>5.7</v>
      </c>
      <c r="J40" s="203">
        <f t="shared" si="8"/>
        <v>5.7</v>
      </c>
      <c r="K40" s="203">
        <f t="shared" si="8"/>
        <v>0</v>
      </c>
      <c r="L40" s="203">
        <f t="shared" si="8"/>
        <v>0</v>
      </c>
      <c r="M40" s="203">
        <f t="shared" si="8"/>
        <v>0</v>
      </c>
      <c r="N40" s="203">
        <f t="shared" si="8"/>
        <v>0</v>
      </c>
      <c r="O40" s="203">
        <f t="shared" si="8"/>
        <v>0</v>
      </c>
      <c r="P40" s="203">
        <f t="shared" si="8"/>
        <v>0</v>
      </c>
      <c r="Q40" s="203">
        <f t="shared" si="8"/>
        <v>0</v>
      </c>
      <c r="R40" s="301"/>
      <c r="S40" s="286"/>
      <c r="T40" s="240"/>
      <c r="U40" s="240"/>
      <c r="V40" s="240"/>
    </row>
    <row r="41" spans="1:22" s="174" customFormat="1" ht="50.45" customHeight="1" x14ac:dyDescent="0.2">
      <c r="A41" s="170" t="s">
        <v>150</v>
      </c>
      <c r="B41" s="152" t="s">
        <v>153</v>
      </c>
      <c r="C41" s="344" t="s">
        <v>181</v>
      </c>
      <c r="D41" s="345"/>
      <c r="E41" s="345"/>
      <c r="F41" s="345"/>
      <c r="G41" s="345"/>
      <c r="H41" s="345"/>
      <c r="I41" s="345"/>
      <c r="J41" s="345"/>
      <c r="K41" s="345"/>
      <c r="L41" s="345"/>
      <c r="M41" s="345"/>
      <c r="N41" s="345"/>
      <c r="O41" s="345"/>
      <c r="P41" s="345"/>
      <c r="Q41" s="346"/>
      <c r="R41" s="226" t="s">
        <v>200</v>
      </c>
      <c r="S41" s="226" t="s">
        <v>146</v>
      </c>
      <c r="T41" s="232" t="s">
        <v>182</v>
      </c>
      <c r="U41" s="256" t="s">
        <v>168</v>
      </c>
      <c r="V41" s="256">
        <v>60</v>
      </c>
    </row>
    <row r="42" spans="1:22" s="174" customFormat="1" ht="44.25" customHeight="1" x14ac:dyDescent="0.2">
      <c r="A42" s="160" t="s">
        <v>150</v>
      </c>
      <c r="B42" s="152" t="s">
        <v>153</v>
      </c>
      <c r="C42" s="161" t="s">
        <v>150</v>
      </c>
      <c r="D42" s="380" t="s">
        <v>183</v>
      </c>
      <c r="E42" s="381"/>
      <c r="F42" s="382"/>
      <c r="G42" s="257" t="s">
        <v>166</v>
      </c>
      <c r="H42" s="216"/>
      <c r="I42" s="217"/>
      <c r="J42" s="217"/>
      <c r="K42" s="217"/>
      <c r="L42" s="217"/>
      <c r="M42" s="217"/>
      <c r="N42" s="217"/>
      <c r="O42" s="217"/>
      <c r="P42" s="217"/>
      <c r="Q42" s="217"/>
      <c r="R42" s="227" t="s">
        <v>200</v>
      </c>
      <c r="S42" s="227" t="s">
        <v>146</v>
      </c>
      <c r="T42" s="227" t="s">
        <v>238</v>
      </c>
      <c r="U42" s="227" t="s">
        <v>148</v>
      </c>
      <c r="V42" s="257">
        <v>1</v>
      </c>
    </row>
    <row r="43" spans="1:22" s="174" customFormat="1" ht="30.6" customHeight="1" x14ac:dyDescent="0.2">
      <c r="A43" s="423" t="s">
        <v>150</v>
      </c>
      <c r="B43" s="366" t="s">
        <v>153</v>
      </c>
      <c r="C43" s="369" t="s">
        <v>150</v>
      </c>
      <c r="D43" s="396" t="s">
        <v>150</v>
      </c>
      <c r="E43" s="353" t="s">
        <v>246</v>
      </c>
      <c r="F43" s="354"/>
      <c r="G43" s="225" t="s">
        <v>165</v>
      </c>
      <c r="H43" s="214"/>
      <c r="I43" s="214"/>
      <c r="J43" s="185"/>
      <c r="K43" s="185"/>
      <c r="L43" s="185"/>
      <c r="M43" s="185"/>
      <c r="N43" s="185"/>
      <c r="O43" s="185"/>
      <c r="P43" s="185"/>
      <c r="Q43" s="185"/>
      <c r="R43" s="302"/>
      <c r="S43" s="287"/>
      <c r="T43" s="241"/>
      <c r="U43" s="241"/>
      <c r="V43" s="264"/>
    </row>
    <row r="44" spans="1:22" s="174" customFormat="1" ht="30" customHeight="1" x14ac:dyDescent="0.2">
      <c r="A44" s="424"/>
      <c r="B44" s="367"/>
      <c r="C44" s="370"/>
      <c r="D44" s="480"/>
      <c r="E44" s="451" t="s">
        <v>9</v>
      </c>
      <c r="F44" s="479" t="s">
        <v>214</v>
      </c>
      <c r="G44" s="448"/>
      <c r="H44" s="153" t="s">
        <v>13</v>
      </c>
      <c r="I44" s="177">
        <f>SUM(J44:Q44)</f>
        <v>130.94</v>
      </c>
      <c r="J44" s="178">
        <v>130.94</v>
      </c>
      <c r="K44" s="318"/>
      <c r="L44" s="318"/>
      <c r="M44" s="318"/>
      <c r="N44" s="318"/>
      <c r="O44" s="318"/>
      <c r="P44" s="318"/>
      <c r="Q44" s="318"/>
      <c r="R44" s="292" t="s">
        <v>201</v>
      </c>
      <c r="S44" s="281" t="s">
        <v>146</v>
      </c>
      <c r="T44" s="242" t="s">
        <v>215</v>
      </c>
      <c r="U44" s="265" t="s">
        <v>149</v>
      </c>
      <c r="V44" s="336">
        <v>13.5</v>
      </c>
    </row>
    <row r="45" spans="1:22" s="174" customFormat="1" ht="15" hidden="1" customHeight="1" x14ac:dyDescent="0.2">
      <c r="A45" s="424"/>
      <c r="B45" s="367"/>
      <c r="C45" s="370"/>
      <c r="D45" s="480"/>
      <c r="E45" s="452"/>
      <c r="F45" s="452"/>
      <c r="G45" s="449"/>
      <c r="H45" s="325"/>
      <c r="I45" s="177">
        <f t="shared" ref="I45:I53" si="9">SUM(J45:Q45)</f>
        <v>0</v>
      </c>
      <c r="J45" s="309"/>
      <c r="K45" s="309"/>
      <c r="L45" s="309"/>
      <c r="M45" s="309"/>
      <c r="N45" s="309"/>
      <c r="O45" s="309"/>
      <c r="P45" s="309"/>
      <c r="Q45" s="309"/>
      <c r="R45" s="308"/>
      <c r="S45" s="307"/>
      <c r="T45" s="243"/>
      <c r="U45" s="244"/>
      <c r="V45" s="326"/>
    </row>
    <row r="46" spans="1:22" s="174" customFormat="1" ht="15" hidden="1" customHeight="1" x14ac:dyDescent="0.2">
      <c r="A46" s="424"/>
      <c r="B46" s="367"/>
      <c r="C46" s="370"/>
      <c r="D46" s="480"/>
      <c r="E46" s="452"/>
      <c r="F46" s="452"/>
      <c r="G46" s="449"/>
      <c r="H46" s="325"/>
      <c r="I46" s="177">
        <f t="shared" si="9"/>
        <v>0</v>
      </c>
      <c r="J46" s="309"/>
      <c r="K46" s="309"/>
      <c r="L46" s="309"/>
      <c r="M46" s="309"/>
      <c r="N46" s="309"/>
      <c r="O46" s="309"/>
      <c r="P46" s="309"/>
      <c r="Q46" s="309"/>
      <c r="R46" s="308"/>
      <c r="S46" s="307"/>
      <c r="T46" s="243"/>
      <c r="U46" s="244"/>
      <c r="V46" s="326"/>
    </row>
    <row r="47" spans="1:22" s="174" customFormat="1" ht="27.75" customHeight="1" x14ac:dyDescent="0.2">
      <c r="A47" s="371"/>
      <c r="B47" s="371"/>
      <c r="C47" s="371"/>
      <c r="D47" s="438"/>
      <c r="E47" s="452"/>
      <c r="F47" s="452"/>
      <c r="G47" s="449"/>
      <c r="H47" s="153" t="s">
        <v>13</v>
      </c>
      <c r="I47" s="177">
        <f t="shared" si="9"/>
        <v>0</v>
      </c>
      <c r="J47" s="324">
        <v>0</v>
      </c>
      <c r="K47" s="321"/>
      <c r="L47" s="321"/>
      <c r="M47" s="321"/>
      <c r="N47" s="321"/>
      <c r="O47" s="321"/>
      <c r="P47" s="321"/>
      <c r="Q47" s="321"/>
      <c r="R47" s="292" t="s">
        <v>201</v>
      </c>
      <c r="S47" s="281" t="s">
        <v>146</v>
      </c>
      <c r="T47" s="319" t="s">
        <v>159</v>
      </c>
      <c r="U47" s="265" t="s">
        <v>148</v>
      </c>
      <c r="V47" s="339">
        <v>209</v>
      </c>
    </row>
    <row r="48" spans="1:22" s="174" customFormat="1" ht="15" hidden="1" customHeight="1" x14ac:dyDescent="0.2">
      <c r="A48" s="371"/>
      <c r="B48" s="371"/>
      <c r="C48" s="371"/>
      <c r="D48" s="438"/>
      <c r="E48" s="452"/>
      <c r="F48" s="452"/>
      <c r="G48" s="449"/>
      <c r="H48" s="153"/>
      <c r="I48" s="177">
        <f t="shared" si="9"/>
        <v>0</v>
      </c>
      <c r="J48" s="324"/>
      <c r="K48" s="321"/>
      <c r="L48" s="321"/>
      <c r="M48" s="321"/>
      <c r="N48" s="321"/>
      <c r="O48" s="321"/>
      <c r="P48" s="321"/>
      <c r="Q48" s="321"/>
      <c r="R48" s="322"/>
      <c r="S48" s="323"/>
      <c r="T48" s="264"/>
      <c r="U48" s="244"/>
      <c r="V48" s="326"/>
    </row>
    <row r="49" spans="1:22" s="174" customFormat="1" ht="15" hidden="1" customHeight="1" x14ac:dyDescent="0.2">
      <c r="A49" s="371"/>
      <c r="B49" s="371"/>
      <c r="C49" s="371"/>
      <c r="D49" s="438"/>
      <c r="E49" s="452"/>
      <c r="F49" s="452"/>
      <c r="G49" s="449"/>
      <c r="H49" s="153"/>
      <c r="I49" s="177">
        <f t="shared" si="9"/>
        <v>0</v>
      </c>
      <c r="J49" s="324"/>
      <c r="K49" s="321"/>
      <c r="L49" s="321"/>
      <c r="M49" s="321"/>
      <c r="N49" s="321"/>
      <c r="O49" s="321"/>
      <c r="P49" s="321"/>
      <c r="Q49" s="321"/>
      <c r="R49" s="322"/>
      <c r="S49" s="323"/>
      <c r="T49" s="264"/>
      <c r="U49" s="244"/>
      <c r="V49" s="326"/>
    </row>
    <row r="50" spans="1:22" s="174" customFormat="1" ht="28.5" customHeight="1" x14ac:dyDescent="0.2">
      <c r="A50" s="371"/>
      <c r="B50" s="371"/>
      <c r="C50" s="371"/>
      <c r="D50" s="438"/>
      <c r="E50" s="452"/>
      <c r="F50" s="452"/>
      <c r="G50" s="449"/>
      <c r="H50" s="153" t="s">
        <v>13</v>
      </c>
      <c r="I50" s="177">
        <f t="shared" si="9"/>
        <v>0</v>
      </c>
      <c r="J50" s="324">
        <v>0</v>
      </c>
      <c r="K50" s="321"/>
      <c r="L50" s="321"/>
      <c r="M50" s="321"/>
      <c r="N50" s="321"/>
      <c r="O50" s="321"/>
      <c r="P50" s="321"/>
      <c r="Q50" s="321"/>
      <c r="R50" s="292" t="s">
        <v>201</v>
      </c>
      <c r="S50" s="281" t="s">
        <v>146</v>
      </c>
      <c r="T50" s="319" t="s">
        <v>161</v>
      </c>
      <c r="U50" s="265" t="s">
        <v>149</v>
      </c>
      <c r="V50" s="336">
        <v>14.46</v>
      </c>
    </row>
    <row r="51" spans="1:22" s="174" customFormat="1" ht="15" hidden="1" customHeight="1" x14ac:dyDescent="0.2">
      <c r="A51" s="371"/>
      <c r="B51" s="371"/>
      <c r="C51" s="371"/>
      <c r="D51" s="438"/>
      <c r="E51" s="452"/>
      <c r="F51" s="452"/>
      <c r="G51" s="449"/>
      <c r="H51" s="153"/>
      <c r="I51" s="177">
        <f t="shared" si="9"/>
        <v>0</v>
      </c>
      <c r="J51" s="324"/>
      <c r="K51" s="321"/>
      <c r="L51" s="321"/>
      <c r="M51" s="321"/>
      <c r="N51" s="321"/>
      <c r="O51" s="321"/>
      <c r="P51" s="321"/>
      <c r="Q51" s="321"/>
      <c r="R51" s="322"/>
      <c r="S51" s="323"/>
      <c r="T51" s="241"/>
      <c r="U51" s="241"/>
      <c r="V51" s="327"/>
    </row>
    <row r="52" spans="1:22" s="174" customFormat="1" ht="15" hidden="1" customHeight="1" x14ac:dyDescent="0.2">
      <c r="A52" s="371"/>
      <c r="B52" s="371"/>
      <c r="C52" s="371"/>
      <c r="D52" s="438"/>
      <c r="E52" s="452"/>
      <c r="F52" s="452"/>
      <c r="G52" s="449"/>
      <c r="H52" s="153"/>
      <c r="I52" s="177">
        <f t="shared" si="9"/>
        <v>0</v>
      </c>
      <c r="J52" s="324"/>
      <c r="K52" s="321"/>
      <c r="L52" s="321"/>
      <c r="M52" s="321"/>
      <c r="N52" s="321"/>
      <c r="O52" s="321"/>
      <c r="P52" s="321"/>
      <c r="Q52" s="321"/>
      <c r="R52" s="322"/>
      <c r="S52" s="323"/>
      <c r="T52" s="241"/>
      <c r="U52" s="241"/>
      <c r="V52" s="327"/>
    </row>
    <row r="53" spans="1:22" s="174" customFormat="1" ht="27" customHeight="1" x14ac:dyDescent="0.2">
      <c r="A53" s="371"/>
      <c r="B53" s="371"/>
      <c r="C53" s="371"/>
      <c r="D53" s="438"/>
      <c r="E53" s="453"/>
      <c r="F53" s="453"/>
      <c r="G53" s="450"/>
      <c r="H53" s="153" t="s">
        <v>13</v>
      </c>
      <c r="I53" s="177">
        <f t="shared" si="9"/>
        <v>0</v>
      </c>
      <c r="J53" s="324">
        <v>0</v>
      </c>
      <c r="K53" s="321"/>
      <c r="L53" s="321"/>
      <c r="M53" s="321"/>
      <c r="N53" s="321"/>
      <c r="O53" s="321"/>
      <c r="P53" s="321"/>
      <c r="Q53" s="321"/>
      <c r="R53" s="292" t="s">
        <v>201</v>
      </c>
      <c r="S53" s="281" t="s">
        <v>146</v>
      </c>
      <c r="T53" s="320" t="s">
        <v>216</v>
      </c>
      <c r="U53" s="265" t="s">
        <v>217</v>
      </c>
      <c r="V53" s="153">
        <v>32</v>
      </c>
    </row>
    <row r="54" spans="1:22" s="174" customFormat="1" ht="15" hidden="1" customHeight="1" x14ac:dyDescent="0.2">
      <c r="A54" s="371"/>
      <c r="B54" s="371"/>
      <c r="C54" s="371"/>
      <c r="D54" s="433"/>
      <c r="E54" s="187" t="s">
        <v>11</v>
      </c>
      <c r="F54" s="189"/>
      <c r="G54" s="276"/>
      <c r="H54" s="190"/>
      <c r="I54" s="191"/>
      <c r="J54" s="190"/>
      <c r="K54" s="190"/>
      <c r="L54" s="190"/>
      <c r="M54" s="190"/>
      <c r="N54" s="190"/>
      <c r="O54" s="190"/>
      <c r="P54" s="190"/>
      <c r="Q54" s="190"/>
      <c r="R54" s="273"/>
      <c r="S54" s="277"/>
      <c r="T54" s="229"/>
      <c r="U54" s="265"/>
      <c r="V54" s="225"/>
    </row>
    <row r="55" spans="1:22" s="174" customFormat="1" ht="15" customHeight="1" x14ac:dyDescent="0.2">
      <c r="A55" s="372"/>
      <c r="B55" s="372"/>
      <c r="C55" s="372"/>
      <c r="D55" s="373" t="s">
        <v>14</v>
      </c>
      <c r="E55" s="374"/>
      <c r="F55" s="374"/>
      <c r="G55" s="374"/>
      <c r="H55" s="375"/>
      <c r="I55" s="180">
        <f>SUM(I44:I53)</f>
        <v>130.94</v>
      </c>
      <c r="J55" s="180">
        <f>SUM(J44:J53)</f>
        <v>130.94</v>
      </c>
      <c r="K55" s="180">
        <f t="shared" ref="K55:Q55" si="10">SUM(K53:K54)</f>
        <v>0</v>
      </c>
      <c r="L55" s="180">
        <f t="shared" si="10"/>
        <v>0</v>
      </c>
      <c r="M55" s="180">
        <f t="shared" si="10"/>
        <v>0</v>
      </c>
      <c r="N55" s="180">
        <f t="shared" si="10"/>
        <v>0</v>
      </c>
      <c r="O55" s="180">
        <f t="shared" si="10"/>
        <v>0</v>
      </c>
      <c r="P55" s="180">
        <f t="shared" si="10"/>
        <v>0</v>
      </c>
      <c r="Q55" s="180">
        <f t="shared" si="10"/>
        <v>0</v>
      </c>
      <c r="R55" s="376"/>
      <c r="S55" s="377"/>
      <c r="T55" s="377"/>
      <c r="U55" s="377"/>
      <c r="V55" s="378"/>
    </row>
    <row r="56" spans="1:22" s="174" customFormat="1" ht="15" customHeight="1" x14ac:dyDescent="0.2">
      <c r="A56" s="159" t="s">
        <v>150</v>
      </c>
      <c r="B56" s="152" t="s">
        <v>153</v>
      </c>
      <c r="C56" s="161" t="s">
        <v>150</v>
      </c>
      <c r="D56" s="445" t="s">
        <v>15</v>
      </c>
      <c r="E56" s="446"/>
      <c r="F56" s="446"/>
      <c r="G56" s="446"/>
      <c r="H56" s="447"/>
      <c r="I56" s="182">
        <f>SUM(I55)</f>
        <v>130.94</v>
      </c>
      <c r="J56" s="182">
        <f t="shared" ref="J56:Q56" si="11">SUM(J55)</f>
        <v>130.94</v>
      </c>
      <c r="K56" s="182">
        <f t="shared" si="11"/>
        <v>0</v>
      </c>
      <c r="L56" s="182">
        <f t="shared" si="11"/>
        <v>0</v>
      </c>
      <c r="M56" s="182">
        <f t="shared" si="11"/>
        <v>0</v>
      </c>
      <c r="N56" s="182">
        <f t="shared" si="11"/>
        <v>0</v>
      </c>
      <c r="O56" s="182">
        <f t="shared" si="11"/>
        <v>0</v>
      </c>
      <c r="P56" s="182">
        <f t="shared" si="11"/>
        <v>0</v>
      </c>
      <c r="Q56" s="182">
        <f t="shared" si="11"/>
        <v>0</v>
      </c>
      <c r="R56" s="386"/>
      <c r="S56" s="387"/>
      <c r="T56" s="387"/>
      <c r="U56" s="387"/>
      <c r="V56" s="388"/>
    </row>
    <row r="57" spans="1:22" s="174" customFormat="1" ht="15" customHeight="1" x14ac:dyDescent="0.2">
      <c r="A57" s="159" t="s">
        <v>150</v>
      </c>
      <c r="B57" s="152" t="s">
        <v>153</v>
      </c>
      <c r="C57" s="439" t="s">
        <v>17</v>
      </c>
      <c r="D57" s="440"/>
      <c r="E57" s="440"/>
      <c r="F57" s="440"/>
      <c r="G57" s="440"/>
      <c r="H57" s="441"/>
      <c r="I57" s="184">
        <f>SUM(I56)</f>
        <v>130.94</v>
      </c>
      <c r="J57" s="184">
        <f t="shared" ref="J57:Q57" si="12">SUM(J56)</f>
        <v>130.94</v>
      </c>
      <c r="K57" s="184">
        <f t="shared" si="12"/>
        <v>0</v>
      </c>
      <c r="L57" s="184">
        <f t="shared" si="12"/>
        <v>0</v>
      </c>
      <c r="M57" s="184">
        <f t="shared" si="12"/>
        <v>0</v>
      </c>
      <c r="N57" s="184">
        <f t="shared" si="12"/>
        <v>0</v>
      </c>
      <c r="O57" s="184">
        <f t="shared" si="12"/>
        <v>0</v>
      </c>
      <c r="P57" s="184">
        <f t="shared" si="12"/>
        <v>0</v>
      </c>
      <c r="Q57" s="184">
        <f t="shared" si="12"/>
        <v>0</v>
      </c>
      <c r="R57" s="303"/>
      <c r="S57" s="288"/>
      <c r="T57" s="245"/>
      <c r="U57" s="245"/>
      <c r="V57" s="245"/>
    </row>
    <row r="58" spans="1:22" s="174" customFormat="1" ht="33" customHeight="1" x14ac:dyDescent="0.2">
      <c r="A58" s="170" t="s">
        <v>150</v>
      </c>
      <c r="B58" s="152" t="s">
        <v>154</v>
      </c>
      <c r="C58" s="344" t="s">
        <v>184</v>
      </c>
      <c r="D58" s="345"/>
      <c r="E58" s="345"/>
      <c r="F58" s="345"/>
      <c r="G58" s="345"/>
      <c r="H58" s="345"/>
      <c r="I58" s="345"/>
      <c r="J58" s="345"/>
      <c r="K58" s="345"/>
      <c r="L58" s="345"/>
      <c r="M58" s="345"/>
      <c r="N58" s="345"/>
      <c r="O58" s="345"/>
      <c r="P58" s="345"/>
      <c r="Q58" s="346"/>
      <c r="R58" s="226" t="s">
        <v>200</v>
      </c>
      <c r="S58" s="226" t="s">
        <v>146</v>
      </c>
      <c r="T58" s="226" t="s">
        <v>185</v>
      </c>
      <c r="U58" s="256" t="s">
        <v>148</v>
      </c>
      <c r="V58" s="256">
        <v>3</v>
      </c>
    </row>
    <row r="59" spans="1:22" s="174" customFormat="1" ht="34.9" customHeight="1" x14ac:dyDescent="0.2">
      <c r="A59" s="169" t="s">
        <v>150</v>
      </c>
      <c r="B59" s="163" t="s">
        <v>154</v>
      </c>
      <c r="C59" s="168" t="s">
        <v>150</v>
      </c>
      <c r="D59" s="380" t="s">
        <v>186</v>
      </c>
      <c r="E59" s="381"/>
      <c r="F59" s="382"/>
      <c r="G59" s="257" t="s">
        <v>166</v>
      </c>
      <c r="H59" s="442"/>
      <c r="I59" s="443"/>
      <c r="J59" s="443"/>
      <c r="K59" s="443"/>
      <c r="L59" s="443"/>
      <c r="M59" s="443"/>
      <c r="N59" s="443"/>
      <c r="O59" s="443"/>
      <c r="P59" s="443"/>
      <c r="Q59" s="444"/>
      <c r="R59" s="227" t="s">
        <v>200</v>
      </c>
      <c r="S59" s="227" t="s">
        <v>146</v>
      </c>
      <c r="T59" s="227" t="s">
        <v>187</v>
      </c>
      <c r="U59" s="257" t="s">
        <v>148</v>
      </c>
      <c r="V59" s="257">
        <v>3</v>
      </c>
    </row>
    <row r="60" spans="1:22" s="174" customFormat="1" ht="30" customHeight="1" x14ac:dyDescent="0.2">
      <c r="A60" s="431" t="s">
        <v>150</v>
      </c>
      <c r="B60" s="366" t="s">
        <v>154</v>
      </c>
      <c r="C60" s="369" t="s">
        <v>150</v>
      </c>
      <c r="D60" s="396" t="s">
        <v>150</v>
      </c>
      <c r="E60" s="347" t="s">
        <v>247</v>
      </c>
      <c r="F60" s="348"/>
      <c r="G60" s="261" t="s">
        <v>165</v>
      </c>
      <c r="H60" s="215"/>
      <c r="I60" s="215"/>
      <c r="J60" s="215"/>
      <c r="K60" s="215"/>
      <c r="L60" s="215"/>
      <c r="M60" s="215"/>
      <c r="N60" s="215"/>
      <c r="O60" s="215"/>
      <c r="P60" s="215"/>
      <c r="Q60" s="215"/>
      <c r="R60" s="246"/>
      <c r="S60" s="246"/>
      <c r="T60" s="246"/>
      <c r="U60" s="246"/>
      <c r="V60" s="266"/>
    </row>
    <row r="61" spans="1:22" s="174" customFormat="1" ht="51" x14ac:dyDescent="0.2">
      <c r="A61" s="432"/>
      <c r="B61" s="367"/>
      <c r="C61" s="370"/>
      <c r="D61" s="397"/>
      <c r="E61" s="200" t="s">
        <v>9</v>
      </c>
      <c r="F61" s="205" t="s">
        <v>160</v>
      </c>
      <c r="G61" s="251"/>
      <c r="H61" s="193" t="s">
        <v>218</v>
      </c>
      <c r="I61" s="177">
        <f>SUM(J61:Q61)</f>
        <v>10.885999999999999</v>
      </c>
      <c r="J61" s="178">
        <v>5.6859999999999999</v>
      </c>
      <c r="K61" s="177"/>
      <c r="L61" s="178">
        <v>5.2</v>
      </c>
      <c r="M61" s="177"/>
      <c r="N61" s="177"/>
      <c r="O61" s="177"/>
      <c r="P61" s="177"/>
      <c r="Q61" s="177"/>
      <c r="R61" s="292" t="s">
        <v>201</v>
      </c>
      <c r="S61" s="281" t="s">
        <v>146</v>
      </c>
      <c r="T61" s="205" t="s">
        <v>249</v>
      </c>
      <c r="U61" s="261" t="s">
        <v>148</v>
      </c>
      <c r="V61" s="261" t="s">
        <v>242</v>
      </c>
    </row>
    <row r="62" spans="1:22" s="174" customFormat="1" ht="15" customHeight="1" x14ac:dyDescent="0.2">
      <c r="A62" s="481"/>
      <c r="B62" s="368"/>
      <c r="C62" s="454"/>
      <c r="D62" s="373" t="s">
        <v>14</v>
      </c>
      <c r="E62" s="374"/>
      <c r="F62" s="374"/>
      <c r="G62" s="374"/>
      <c r="H62" s="375"/>
      <c r="I62" s="180">
        <f t="shared" ref="I62:Q64" si="13">SUM(I61)</f>
        <v>10.885999999999999</v>
      </c>
      <c r="J62" s="180">
        <f t="shared" si="13"/>
        <v>5.6859999999999999</v>
      </c>
      <c r="K62" s="180">
        <f t="shared" si="13"/>
        <v>0</v>
      </c>
      <c r="L62" s="180">
        <f t="shared" si="13"/>
        <v>5.2</v>
      </c>
      <c r="M62" s="180">
        <f t="shared" si="13"/>
        <v>0</v>
      </c>
      <c r="N62" s="180">
        <f t="shared" si="13"/>
        <v>0</v>
      </c>
      <c r="O62" s="180">
        <f t="shared" si="13"/>
        <v>0</v>
      </c>
      <c r="P62" s="180">
        <f t="shared" si="13"/>
        <v>0</v>
      </c>
      <c r="Q62" s="180">
        <f t="shared" si="13"/>
        <v>0</v>
      </c>
      <c r="R62" s="304"/>
      <c r="S62" s="289"/>
      <c r="T62" s="247"/>
      <c r="U62" s="247"/>
      <c r="V62" s="247"/>
    </row>
    <row r="63" spans="1:22" s="174" customFormat="1" ht="15" customHeight="1" x14ac:dyDescent="0.2">
      <c r="A63" s="170" t="s">
        <v>150</v>
      </c>
      <c r="B63" s="152" t="s">
        <v>154</v>
      </c>
      <c r="C63" s="161" t="s">
        <v>150</v>
      </c>
      <c r="D63" s="445" t="s">
        <v>15</v>
      </c>
      <c r="E63" s="446"/>
      <c r="F63" s="446"/>
      <c r="G63" s="446"/>
      <c r="H63" s="447"/>
      <c r="I63" s="182">
        <f t="shared" si="13"/>
        <v>10.885999999999999</v>
      </c>
      <c r="J63" s="182">
        <f t="shared" si="13"/>
        <v>5.6859999999999999</v>
      </c>
      <c r="K63" s="182">
        <f t="shared" si="13"/>
        <v>0</v>
      </c>
      <c r="L63" s="182">
        <f t="shared" si="13"/>
        <v>5.2</v>
      </c>
      <c r="M63" s="182">
        <f t="shared" si="13"/>
        <v>0</v>
      </c>
      <c r="N63" s="182">
        <f t="shared" si="13"/>
        <v>0</v>
      </c>
      <c r="O63" s="182">
        <f t="shared" si="13"/>
        <v>0</v>
      </c>
      <c r="P63" s="182">
        <f t="shared" si="13"/>
        <v>0</v>
      </c>
      <c r="Q63" s="182">
        <f t="shared" si="13"/>
        <v>0</v>
      </c>
      <c r="R63" s="297"/>
      <c r="S63" s="283"/>
      <c r="T63" s="237"/>
      <c r="U63" s="237"/>
      <c r="V63" s="237"/>
    </row>
    <row r="64" spans="1:22" s="174" customFormat="1" ht="15" customHeight="1" x14ac:dyDescent="0.2">
      <c r="A64" s="170" t="s">
        <v>150</v>
      </c>
      <c r="B64" s="152" t="s">
        <v>154</v>
      </c>
      <c r="C64" s="439" t="s">
        <v>17</v>
      </c>
      <c r="D64" s="440"/>
      <c r="E64" s="440"/>
      <c r="F64" s="440"/>
      <c r="G64" s="440"/>
      <c r="H64" s="441"/>
      <c r="I64" s="184">
        <f t="shared" si="13"/>
        <v>10.885999999999999</v>
      </c>
      <c r="J64" s="184">
        <f t="shared" si="13"/>
        <v>5.6859999999999999</v>
      </c>
      <c r="K64" s="184">
        <f t="shared" si="13"/>
        <v>0</v>
      </c>
      <c r="L64" s="184">
        <f t="shared" si="13"/>
        <v>5.2</v>
      </c>
      <c r="M64" s="184">
        <f t="shared" si="13"/>
        <v>0</v>
      </c>
      <c r="N64" s="184">
        <f t="shared" si="13"/>
        <v>0</v>
      </c>
      <c r="O64" s="184">
        <f t="shared" si="13"/>
        <v>0</v>
      </c>
      <c r="P64" s="184">
        <f t="shared" si="13"/>
        <v>0</v>
      </c>
      <c r="Q64" s="184">
        <f t="shared" si="13"/>
        <v>0</v>
      </c>
      <c r="R64" s="303"/>
      <c r="S64" s="288"/>
      <c r="T64" s="245"/>
      <c r="U64" s="245"/>
      <c r="V64" s="245"/>
    </row>
    <row r="65" spans="1:22" s="174" customFormat="1" ht="30.6" customHeight="1" x14ac:dyDescent="0.2">
      <c r="A65" s="159" t="s">
        <v>150</v>
      </c>
      <c r="B65" s="152" t="s">
        <v>155</v>
      </c>
      <c r="C65" s="344" t="s">
        <v>188</v>
      </c>
      <c r="D65" s="345"/>
      <c r="E65" s="345"/>
      <c r="F65" s="345"/>
      <c r="G65" s="345"/>
      <c r="H65" s="345"/>
      <c r="I65" s="345"/>
      <c r="J65" s="345"/>
      <c r="K65" s="345"/>
      <c r="L65" s="345"/>
      <c r="M65" s="345"/>
      <c r="N65" s="345"/>
      <c r="O65" s="345"/>
      <c r="P65" s="345"/>
      <c r="Q65" s="346"/>
      <c r="R65" s="226" t="s">
        <v>200</v>
      </c>
      <c r="S65" s="226" t="s">
        <v>146</v>
      </c>
      <c r="T65" s="248" t="s">
        <v>189</v>
      </c>
      <c r="U65" s="256" t="s">
        <v>168</v>
      </c>
      <c r="V65" s="256">
        <v>20</v>
      </c>
    </row>
    <row r="66" spans="1:22" s="174" customFormat="1" ht="54.75" customHeight="1" x14ac:dyDescent="0.2">
      <c r="A66" s="170" t="s">
        <v>150</v>
      </c>
      <c r="B66" s="152" t="s">
        <v>155</v>
      </c>
      <c r="C66" s="161" t="s">
        <v>150</v>
      </c>
      <c r="D66" s="380" t="s">
        <v>219</v>
      </c>
      <c r="E66" s="381"/>
      <c r="F66" s="382"/>
      <c r="G66" s="257" t="s">
        <v>166</v>
      </c>
      <c r="H66" s="216"/>
      <c r="I66" s="217"/>
      <c r="J66" s="217"/>
      <c r="K66" s="217"/>
      <c r="L66" s="217"/>
      <c r="M66" s="217"/>
      <c r="N66" s="217"/>
      <c r="O66" s="217"/>
      <c r="P66" s="217"/>
      <c r="Q66" s="217"/>
      <c r="R66" s="227" t="s">
        <v>200</v>
      </c>
      <c r="S66" s="227" t="s">
        <v>146</v>
      </c>
      <c r="T66" s="227" t="s">
        <v>223</v>
      </c>
      <c r="U66" s="257" t="s">
        <v>148</v>
      </c>
      <c r="V66" s="257">
        <v>1</v>
      </c>
    </row>
    <row r="67" spans="1:22" s="174" customFormat="1" ht="33" customHeight="1" x14ac:dyDescent="0.2">
      <c r="A67" s="431" t="s">
        <v>150</v>
      </c>
      <c r="B67" s="366" t="s">
        <v>155</v>
      </c>
      <c r="C67" s="369" t="s">
        <v>150</v>
      </c>
      <c r="D67" s="396" t="s">
        <v>150</v>
      </c>
      <c r="E67" s="347" t="s">
        <v>248</v>
      </c>
      <c r="F67" s="348"/>
      <c r="G67" s="262" t="s">
        <v>165</v>
      </c>
      <c r="H67" s="214"/>
      <c r="I67" s="214"/>
      <c r="J67" s="214"/>
      <c r="K67" s="192"/>
      <c r="L67" s="192"/>
      <c r="M67" s="192"/>
      <c r="N67" s="192"/>
      <c r="O67" s="192"/>
      <c r="P67" s="192"/>
      <c r="Q67" s="192"/>
      <c r="R67" s="295"/>
      <c r="S67" s="280"/>
      <c r="T67" s="233"/>
      <c r="U67" s="233"/>
      <c r="V67" s="260"/>
    </row>
    <row r="68" spans="1:22" s="174" customFormat="1" ht="29.25" customHeight="1" x14ac:dyDescent="0.2">
      <c r="A68" s="438"/>
      <c r="B68" s="367"/>
      <c r="C68" s="370"/>
      <c r="D68" s="397"/>
      <c r="E68" s="211" t="s">
        <v>9</v>
      </c>
      <c r="F68" s="205" t="s">
        <v>220</v>
      </c>
      <c r="G68" s="262"/>
      <c r="H68" s="194" t="s">
        <v>13</v>
      </c>
      <c r="I68" s="212">
        <f>SUM(J68)</f>
        <v>21.135999999999999</v>
      </c>
      <c r="J68" s="213">
        <v>21.135999999999999</v>
      </c>
      <c r="K68" s="212"/>
      <c r="L68" s="212"/>
      <c r="M68" s="212"/>
      <c r="N68" s="212"/>
      <c r="O68" s="212"/>
      <c r="P68" s="212"/>
      <c r="Q68" s="212"/>
      <c r="R68" s="292" t="s">
        <v>201</v>
      </c>
      <c r="S68" s="281" t="s">
        <v>146</v>
      </c>
      <c r="T68" s="235" t="s">
        <v>221</v>
      </c>
      <c r="U68" s="262" t="s">
        <v>148</v>
      </c>
      <c r="V68" s="262" t="s">
        <v>211</v>
      </c>
    </row>
    <row r="69" spans="1:22" s="174" customFormat="1" ht="15" customHeight="1" x14ac:dyDescent="0.2">
      <c r="A69" s="433"/>
      <c r="B69" s="368"/>
      <c r="C69" s="434"/>
      <c r="D69" s="373" t="s">
        <v>14</v>
      </c>
      <c r="E69" s="374"/>
      <c r="F69" s="374"/>
      <c r="G69" s="374"/>
      <c r="H69" s="375"/>
      <c r="I69" s="195">
        <f t="shared" ref="I69:Q69" si="14">SUM(I68)</f>
        <v>21.135999999999999</v>
      </c>
      <c r="J69" s="195">
        <f t="shared" si="14"/>
        <v>21.135999999999999</v>
      </c>
      <c r="K69" s="195">
        <f t="shared" si="14"/>
        <v>0</v>
      </c>
      <c r="L69" s="195">
        <f t="shared" si="14"/>
        <v>0</v>
      </c>
      <c r="M69" s="195">
        <f t="shared" si="14"/>
        <v>0</v>
      </c>
      <c r="N69" s="195">
        <f t="shared" si="14"/>
        <v>0</v>
      </c>
      <c r="O69" s="195">
        <f t="shared" si="14"/>
        <v>0</v>
      </c>
      <c r="P69" s="195">
        <f t="shared" si="14"/>
        <v>0</v>
      </c>
      <c r="Q69" s="195">
        <f t="shared" si="14"/>
        <v>0</v>
      </c>
      <c r="R69" s="296"/>
      <c r="S69" s="282"/>
      <c r="T69" s="236"/>
      <c r="U69" s="236"/>
      <c r="V69" s="236"/>
    </row>
    <row r="70" spans="1:22" s="174" customFormat="1" ht="41.25" customHeight="1" x14ac:dyDescent="0.2">
      <c r="A70" s="170" t="s">
        <v>150</v>
      </c>
      <c r="B70" s="152" t="s">
        <v>155</v>
      </c>
      <c r="C70" s="161" t="s">
        <v>151</v>
      </c>
      <c r="D70" s="380" t="s">
        <v>222</v>
      </c>
      <c r="E70" s="381"/>
      <c r="F70" s="382"/>
      <c r="G70" s="257" t="s">
        <v>166</v>
      </c>
      <c r="H70" s="216"/>
      <c r="I70" s="217"/>
      <c r="J70" s="217"/>
      <c r="K70" s="217"/>
      <c r="L70" s="217"/>
      <c r="M70" s="217"/>
      <c r="N70" s="217"/>
      <c r="O70" s="217"/>
      <c r="P70" s="217"/>
      <c r="Q70" s="217"/>
      <c r="R70" s="227" t="s">
        <v>200</v>
      </c>
      <c r="S70" s="227" t="s">
        <v>146</v>
      </c>
      <c r="T70" s="227" t="s">
        <v>190</v>
      </c>
      <c r="U70" s="257" t="s">
        <v>148</v>
      </c>
      <c r="V70" s="257">
        <v>1</v>
      </c>
    </row>
    <row r="71" spans="1:22" s="174" customFormat="1" ht="57" customHeight="1" x14ac:dyDescent="0.2">
      <c r="A71" s="423" t="s">
        <v>150</v>
      </c>
      <c r="B71" s="330" t="s">
        <v>155</v>
      </c>
      <c r="C71" s="167" t="s">
        <v>151</v>
      </c>
      <c r="D71" s="460" t="s">
        <v>150</v>
      </c>
      <c r="E71" s="353" t="s">
        <v>225</v>
      </c>
      <c r="F71" s="354"/>
      <c r="G71" s="225" t="s">
        <v>165</v>
      </c>
      <c r="H71" s="214"/>
      <c r="I71" s="214"/>
      <c r="J71" s="214"/>
      <c r="K71" s="214"/>
      <c r="L71" s="214"/>
      <c r="M71" s="214"/>
      <c r="N71" s="214"/>
      <c r="O71" s="214"/>
      <c r="P71" s="214"/>
      <c r="Q71" s="214"/>
      <c r="R71" s="249"/>
      <c r="S71" s="249"/>
      <c r="T71" s="249"/>
      <c r="U71" s="249"/>
      <c r="V71" s="267"/>
    </row>
    <row r="72" spans="1:22" s="174" customFormat="1" ht="71.25" customHeight="1" x14ac:dyDescent="0.2">
      <c r="A72" s="371"/>
      <c r="B72" s="330"/>
      <c r="C72" s="167"/>
      <c r="D72" s="461"/>
      <c r="E72" s="211" t="s">
        <v>9</v>
      </c>
      <c r="F72" s="205" t="s">
        <v>241</v>
      </c>
      <c r="G72" s="262"/>
      <c r="H72" s="194" t="s">
        <v>13</v>
      </c>
      <c r="I72" s="212">
        <f>SUM(J72)</f>
        <v>0</v>
      </c>
      <c r="J72" s="213">
        <v>0</v>
      </c>
      <c r="K72" s="212"/>
      <c r="L72" s="212"/>
      <c r="M72" s="212"/>
      <c r="N72" s="212"/>
      <c r="O72" s="212"/>
      <c r="P72" s="212"/>
      <c r="Q72" s="212"/>
      <c r="R72" s="292" t="s">
        <v>201</v>
      </c>
      <c r="S72" s="281" t="s">
        <v>146</v>
      </c>
      <c r="T72" s="235" t="s">
        <v>224</v>
      </c>
      <c r="U72" s="262" t="s">
        <v>168</v>
      </c>
      <c r="V72" s="262" t="s">
        <v>120</v>
      </c>
    </row>
    <row r="73" spans="1:22" s="174" customFormat="1" ht="15" customHeight="1" x14ac:dyDescent="0.2">
      <c r="A73" s="372"/>
      <c r="B73" s="330"/>
      <c r="C73" s="167"/>
      <c r="D73" s="462"/>
      <c r="E73" s="373" t="s">
        <v>14</v>
      </c>
      <c r="F73" s="374"/>
      <c r="G73" s="374"/>
      <c r="H73" s="374"/>
      <c r="I73" s="375"/>
      <c r="J73" s="195">
        <f t="shared" ref="J73:Q73" si="15">SUM(J72)</f>
        <v>0</v>
      </c>
      <c r="K73" s="195">
        <f t="shared" si="15"/>
        <v>0</v>
      </c>
      <c r="L73" s="195">
        <f t="shared" si="15"/>
        <v>0</v>
      </c>
      <c r="M73" s="195">
        <f t="shared" si="15"/>
        <v>0</v>
      </c>
      <c r="N73" s="195">
        <f t="shared" si="15"/>
        <v>0</v>
      </c>
      <c r="O73" s="195">
        <f t="shared" si="15"/>
        <v>0</v>
      </c>
      <c r="P73" s="195">
        <f t="shared" si="15"/>
        <v>0</v>
      </c>
      <c r="Q73" s="195">
        <f t="shared" si="15"/>
        <v>0</v>
      </c>
      <c r="R73" s="296"/>
      <c r="S73" s="282"/>
      <c r="T73" s="236"/>
      <c r="U73" s="236"/>
      <c r="V73" s="236"/>
    </row>
    <row r="74" spans="1:22" s="174" customFormat="1" ht="32.25" customHeight="1" x14ac:dyDescent="0.2">
      <c r="A74" s="162" t="s">
        <v>150</v>
      </c>
      <c r="B74" s="163" t="s">
        <v>155</v>
      </c>
      <c r="C74" s="166" t="s">
        <v>151</v>
      </c>
      <c r="D74" s="334" t="s">
        <v>151</v>
      </c>
      <c r="E74" s="347" t="s">
        <v>226</v>
      </c>
      <c r="F74" s="348"/>
      <c r="G74" s="262" t="s">
        <v>165</v>
      </c>
      <c r="H74" s="214"/>
      <c r="I74" s="214"/>
      <c r="J74" s="214"/>
      <c r="K74" s="192"/>
      <c r="L74" s="192"/>
      <c r="M74" s="192"/>
      <c r="N74" s="192"/>
      <c r="O74" s="192"/>
      <c r="P74" s="192"/>
      <c r="Q74" s="192"/>
      <c r="R74" s="295"/>
      <c r="S74" s="280"/>
      <c r="T74" s="233"/>
      <c r="U74" s="233"/>
      <c r="V74" s="260"/>
    </row>
    <row r="75" spans="1:22" s="174" customFormat="1" ht="26.25" customHeight="1" x14ac:dyDescent="0.2">
      <c r="A75" s="328"/>
      <c r="B75" s="330"/>
      <c r="C75" s="167"/>
      <c r="D75" s="333"/>
      <c r="E75" s="207" t="s">
        <v>9</v>
      </c>
      <c r="F75" s="208" t="s">
        <v>229</v>
      </c>
      <c r="G75" s="225"/>
      <c r="H75" s="194" t="s">
        <v>13</v>
      </c>
      <c r="I75" s="209">
        <f>SUM(J75:Q75)</f>
        <v>0</v>
      </c>
      <c r="J75" s="213">
        <v>0</v>
      </c>
      <c r="K75" s="210"/>
      <c r="L75" s="210"/>
      <c r="M75" s="210"/>
      <c r="N75" s="210"/>
      <c r="O75" s="210"/>
      <c r="P75" s="210"/>
      <c r="Q75" s="210"/>
      <c r="R75" s="292" t="s">
        <v>201</v>
      </c>
      <c r="S75" s="281" t="s">
        <v>146</v>
      </c>
      <c r="T75" s="250" t="s">
        <v>156</v>
      </c>
      <c r="U75" s="268" t="s">
        <v>148</v>
      </c>
      <c r="V75" s="268" t="s">
        <v>239</v>
      </c>
    </row>
    <row r="76" spans="1:22" s="174" customFormat="1" x14ac:dyDescent="0.2">
      <c r="A76" s="328"/>
      <c r="B76" s="330"/>
      <c r="C76" s="167"/>
      <c r="D76" s="333"/>
      <c r="E76" s="207" t="s">
        <v>10</v>
      </c>
      <c r="F76" s="208" t="s">
        <v>228</v>
      </c>
      <c r="G76" s="225"/>
      <c r="H76" s="194" t="s">
        <v>13</v>
      </c>
      <c r="I76" s="209">
        <f t="shared" ref="I76:I79" si="16">SUM(J76:Q76)</f>
        <v>0</v>
      </c>
      <c r="J76" s="213">
        <v>0</v>
      </c>
      <c r="K76" s="210"/>
      <c r="L76" s="210"/>
      <c r="M76" s="210"/>
      <c r="N76" s="210"/>
      <c r="O76" s="210"/>
      <c r="P76" s="210"/>
      <c r="Q76" s="210"/>
      <c r="R76" s="292" t="s">
        <v>201</v>
      </c>
      <c r="S76" s="281" t="s">
        <v>146</v>
      </c>
      <c r="T76" s="250" t="s">
        <v>157</v>
      </c>
      <c r="U76" s="268" t="s">
        <v>148</v>
      </c>
      <c r="V76" s="268" t="s">
        <v>112</v>
      </c>
    </row>
    <row r="77" spans="1:22" s="174" customFormat="1" ht="29.25" customHeight="1" x14ac:dyDescent="0.2">
      <c r="A77" s="328"/>
      <c r="B77" s="330"/>
      <c r="C77" s="167"/>
      <c r="D77" s="333"/>
      <c r="E77" s="207" t="s">
        <v>11</v>
      </c>
      <c r="F77" s="208" t="s">
        <v>227</v>
      </c>
      <c r="G77" s="225"/>
      <c r="H77" s="194" t="s">
        <v>13</v>
      </c>
      <c r="I77" s="209">
        <f t="shared" si="16"/>
        <v>0</v>
      </c>
      <c r="J77" s="213">
        <v>0</v>
      </c>
      <c r="K77" s="210"/>
      <c r="L77" s="210"/>
      <c r="M77" s="210"/>
      <c r="N77" s="210"/>
      <c r="O77" s="210"/>
      <c r="P77" s="210"/>
      <c r="Q77" s="210"/>
      <c r="R77" s="292" t="s">
        <v>201</v>
      </c>
      <c r="S77" s="281" t="s">
        <v>146</v>
      </c>
      <c r="T77" s="250" t="s">
        <v>156</v>
      </c>
      <c r="U77" s="268" t="s">
        <v>148</v>
      </c>
      <c r="V77" s="268" t="s">
        <v>240</v>
      </c>
    </row>
    <row r="78" spans="1:22" s="174" customFormat="1" ht="43.5" customHeight="1" x14ac:dyDescent="0.2">
      <c r="A78" s="328"/>
      <c r="B78" s="330"/>
      <c r="C78" s="167"/>
      <c r="D78" s="333"/>
      <c r="E78" s="207" t="s">
        <v>12</v>
      </c>
      <c r="F78" s="197" t="s">
        <v>231</v>
      </c>
      <c r="G78" s="225"/>
      <c r="H78" s="194" t="s">
        <v>13</v>
      </c>
      <c r="I78" s="209">
        <f t="shared" si="16"/>
        <v>0</v>
      </c>
      <c r="J78" s="213">
        <v>0</v>
      </c>
      <c r="K78" s="210"/>
      <c r="L78" s="210"/>
      <c r="M78" s="210"/>
      <c r="N78" s="210"/>
      <c r="O78" s="210"/>
      <c r="P78" s="210"/>
      <c r="Q78" s="210"/>
      <c r="R78" s="292" t="s">
        <v>201</v>
      </c>
      <c r="S78" s="281" t="s">
        <v>146</v>
      </c>
      <c r="T78" s="250" t="s">
        <v>191</v>
      </c>
      <c r="U78" s="268" t="s">
        <v>148</v>
      </c>
      <c r="V78" s="268" t="s">
        <v>33</v>
      </c>
    </row>
    <row r="79" spans="1:22" s="174" customFormat="1" ht="30.75" customHeight="1" x14ac:dyDescent="0.2">
      <c r="A79" s="328"/>
      <c r="B79" s="330"/>
      <c r="C79" s="167"/>
      <c r="D79" s="333"/>
      <c r="E79" s="207" t="s">
        <v>22</v>
      </c>
      <c r="F79" s="197" t="s">
        <v>232</v>
      </c>
      <c r="G79" s="225"/>
      <c r="H79" s="194" t="s">
        <v>13</v>
      </c>
      <c r="I79" s="209">
        <f t="shared" si="16"/>
        <v>0</v>
      </c>
      <c r="J79" s="213">
        <v>0</v>
      </c>
      <c r="K79" s="210"/>
      <c r="L79" s="210"/>
      <c r="M79" s="210"/>
      <c r="N79" s="210"/>
      <c r="O79" s="210"/>
      <c r="P79" s="210"/>
      <c r="Q79" s="210"/>
      <c r="R79" s="292" t="s">
        <v>201</v>
      </c>
      <c r="S79" s="281" t="s">
        <v>146</v>
      </c>
      <c r="T79" s="250" t="s">
        <v>230</v>
      </c>
      <c r="U79" s="268" t="s">
        <v>148</v>
      </c>
      <c r="V79" s="268" t="s">
        <v>120</v>
      </c>
    </row>
    <row r="80" spans="1:22" s="174" customFormat="1" ht="15" customHeight="1" x14ac:dyDescent="0.2">
      <c r="A80" s="329"/>
      <c r="B80" s="331"/>
      <c r="C80" s="332"/>
      <c r="D80" s="373" t="s">
        <v>14</v>
      </c>
      <c r="E80" s="374"/>
      <c r="F80" s="374"/>
      <c r="G80" s="374"/>
      <c r="H80" s="375"/>
      <c r="I80" s="195">
        <f t="shared" ref="I80:Q80" si="17">SUM(I75:I79)</f>
        <v>0</v>
      </c>
      <c r="J80" s="195">
        <f t="shared" si="17"/>
        <v>0</v>
      </c>
      <c r="K80" s="195">
        <f t="shared" si="17"/>
        <v>0</v>
      </c>
      <c r="L80" s="195">
        <f t="shared" si="17"/>
        <v>0</v>
      </c>
      <c r="M80" s="195">
        <f t="shared" si="17"/>
        <v>0</v>
      </c>
      <c r="N80" s="195">
        <f t="shared" si="17"/>
        <v>0</v>
      </c>
      <c r="O80" s="195">
        <f t="shared" si="17"/>
        <v>0</v>
      </c>
      <c r="P80" s="195">
        <f t="shared" si="17"/>
        <v>0</v>
      </c>
      <c r="Q80" s="195">
        <f t="shared" si="17"/>
        <v>0</v>
      </c>
      <c r="R80" s="296"/>
      <c r="S80" s="282"/>
      <c r="T80" s="236"/>
      <c r="U80" s="236"/>
      <c r="V80" s="236"/>
    </row>
    <row r="81" spans="1:22" s="174" customFormat="1" ht="15" customHeight="1" x14ac:dyDescent="0.2">
      <c r="A81" s="159" t="s">
        <v>150</v>
      </c>
      <c r="B81" s="152" t="s">
        <v>155</v>
      </c>
      <c r="C81" s="161" t="s">
        <v>150</v>
      </c>
      <c r="D81" s="426" t="s">
        <v>15</v>
      </c>
      <c r="E81" s="427"/>
      <c r="F81" s="427"/>
      <c r="G81" s="427"/>
      <c r="H81" s="428"/>
      <c r="I81" s="182">
        <f t="shared" ref="I81:Q81" si="18">SUM(I69+I80)</f>
        <v>21.135999999999999</v>
      </c>
      <c r="J81" s="182">
        <f t="shared" si="18"/>
        <v>21.135999999999999</v>
      </c>
      <c r="K81" s="182">
        <f t="shared" si="18"/>
        <v>0</v>
      </c>
      <c r="L81" s="182">
        <f t="shared" si="18"/>
        <v>0</v>
      </c>
      <c r="M81" s="182">
        <f t="shared" si="18"/>
        <v>0</v>
      </c>
      <c r="N81" s="182">
        <f t="shared" si="18"/>
        <v>0</v>
      </c>
      <c r="O81" s="182">
        <f t="shared" si="18"/>
        <v>0</v>
      </c>
      <c r="P81" s="182">
        <f t="shared" si="18"/>
        <v>0</v>
      </c>
      <c r="Q81" s="182">
        <f t="shared" si="18"/>
        <v>0</v>
      </c>
      <c r="R81" s="297"/>
      <c r="S81" s="283"/>
      <c r="T81" s="237"/>
      <c r="U81" s="237"/>
      <c r="V81" s="237"/>
    </row>
    <row r="82" spans="1:22" s="174" customFormat="1" ht="15" customHeight="1" x14ac:dyDescent="0.2">
      <c r="A82" s="159" t="s">
        <v>150</v>
      </c>
      <c r="B82" s="152" t="s">
        <v>155</v>
      </c>
      <c r="C82" s="464" t="s">
        <v>17</v>
      </c>
      <c r="D82" s="429"/>
      <c r="E82" s="429"/>
      <c r="F82" s="429"/>
      <c r="G82" s="429"/>
      <c r="H82" s="430"/>
      <c r="I82" s="184">
        <f t="shared" ref="I82:Q82" si="19">SUM(I81)</f>
        <v>21.135999999999999</v>
      </c>
      <c r="J82" s="184">
        <f t="shared" si="19"/>
        <v>21.135999999999999</v>
      </c>
      <c r="K82" s="184">
        <f t="shared" si="19"/>
        <v>0</v>
      </c>
      <c r="L82" s="184">
        <f t="shared" si="19"/>
        <v>0</v>
      </c>
      <c r="M82" s="184">
        <f t="shared" si="19"/>
        <v>0</v>
      </c>
      <c r="N82" s="184">
        <f t="shared" si="19"/>
        <v>0</v>
      </c>
      <c r="O82" s="184">
        <f t="shared" si="19"/>
        <v>0</v>
      </c>
      <c r="P82" s="184">
        <f t="shared" si="19"/>
        <v>0</v>
      </c>
      <c r="Q82" s="184">
        <f t="shared" si="19"/>
        <v>0</v>
      </c>
      <c r="R82" s="303"/>
      <c r="S82" s="288"/>
      <c r="T82" s="245"/>
      <c r="U82" s="245"/>
      <c r="V82" s="245"/>
    </row>
    <row r="83" spans="1:22" s="174" customFormat="1" ht="15" customHeight="1" x14ac:dyDescent="0.2">
      <c r="A83" s="159" t="s">
        <v>150</v>
      </c>
      <c r="B83" s="465" t="s">
        <v>16</v>
      </c>
      <c r="C83" s="466"/>
      <c r="D83" s="466"/>
      <c r="E83" s="466"/>
      <c r="F83" s="466"/>
      <c r="G83" s="466"/>
      <c r="H83" s="467"/>
      <c r="I83" s="335">
        <f t="shared" ref="I83:Q83" si="20">SUM(I18+I33+I40+I57+I64+I82)</f>
        <v>194.58975999999998</v>
      </c>
      <c r="J83" s="335">
        <f t="shared" si="20"/>
        <v>184.322</v>
      </c>
      <c r="K83" s="335">
        <f t="shared" si="20"/>
        <v>5.0677599999999998</v>
      </c>
      <c r="L83" s="154">
        <f t="shared" si="20"/>
        <v>5.2</v>
      </c>
      <c r="M83" s="154">
        <f t="shared" si="20"/>
        <v>0</v>
      </c>
      <c r="N83" s="154">
        <f t="shared" si="20"/>
        <v>0</v>
      </c>
      <c r="O83" s="154">
        <f t="shared" si="20"/>
        <v>0</v>
      </c>
      <c r="P83" s="154">
        <f t="shared" si="20"/>
        <v>0</v>
      </c>
      <c r="Q83" s="154">
        <f t="shared" si="20"/>
        <v>0</v>
      </c>
      <c r="R83" s="393"/>
      <c r="S83" s="394"/>
      <c r="T83" s="394"/>
      <c r="U83" s="394"/>
      <c r="V83" s="395"/>
    </row>
    <row r="84" spans="1:22" s="174" customFormat="1" ht="9.75" customHeight="1" x14ac:dyDescent="0.2">
      <c r="A84" s="158"/>
      <c r="B84" s="463"/>
      <c r="C84" s="463"/>
      <c r="D84" s="463"/>
      <c r="E84" s="463"/>
      <c r="F84" s="463"/>
      <c r="G84" s="463"/>
      <c r="H84" s="463"/>
      <c r="I84" s="463"/>
      <c r="J84" s="463"/>
      <c r="K84" s="463"/>
      <c r="L84" s="463"/>
      <c r="M84" s="463"/>
      <c r="N84" s="463"/>
      <c r="O84" s="463"/>
      <c r="P84" s="463"/>
      <c r="Q84" s="463"/>
      <c r="R84" s="463"/>
      <c r="S84" s="463"/>
      <c r="T84" s="251"/>
      <c r="U84" s="269"/>
      <c r="V84" s="269"/>
    </row>
    <row r="85" spans="1:22" s="174" customFormat="1" ht="9.75" customHeight="1" x14ac:dyDescent="0.2">
      <c r="A85" s="158"/>
      <c r="B85" s="171"/>
      <c r="C85" s="171"/>
      <c r="D85" s="171"/>
      <c r="E85" s="204"/>
      <c r="F85" s="204"/>
      <c r="G85" s="274"/>
      <c r="H85" s="204"/>
      <c r="I85" s="204"/>
      <c r="J85" s="204"/>
      <c r="K85" s="204"/>
      <c r="L85" s="204"/>
      <c r="M85" s="204"/>
      <c r="N85" s="204"/>
      <c r="O85" s="204"/>
      <c r="P85" s="204"/>
      <c r="Q85" s="204"/>
      <c r="R85" s="305"/>
      <c r="S85" s="290"/>
      <c r="T85" s="251"/>
      <c r="U85" s="269"/>
      <c r="V85" s="269"/>
    </row>
    <row r="86" spans="1:22" ht="6.75" customHeight="1" x14ac:dyDescent="0.2"/>
    <row r="87" spans="1:22" ht="141" customHeight="1" x14ac:dyDescent="0.2">
      <c r="A87" s="172"/>
      <c r="B87" s="455" t="s">
        <v>236</v>
      </c>
      <c r="C87" s="455"/>
      <c r="D87" s="455"/>
      <c r="E87" s="455"/>
      <c r="F87" s="455"/>
      <c r="G87" s="455"/>
      <c r="H87" s="455"/>
      <c r="I87" s="455"/>
      <c r="J87" s="455"/>
      <c r="K87" s="455"/>
      <c r="L87" s="455"/>
      <c r="M87" s="455"/>
      <c r="N87" s="455"/>
      <c r="O87" s="455"/>
      <c r="P87" s="455"/>
      <c r="Q87" s="455"/>
      <c r="R87" s="455"/>
      <c r="S87" s="455"/>
      <c r="T87" s="455"/>
      <c r="U87" s="455"/>
      <c r="V87" s="455"/>
    </row>
    <row r="88" spans="1:22" ht="39" customHeight="1" x14ac:dyDescent="0.2">
      <c r="A88" s="172"/>
      <c r="B88" s="389" t="s">
        <v>235</v>
      </c>
      <c r="C88" s="389"/>
      <c r="D88" s="389"/>
      <c r="E88" s="389"/>
      <c r="F88" s="389"/>
      <c r="G88" s="389"/>
      <c r="H88" s="389"/>
      <c r="I88" s="389"/>
      <c r="J88" s="389"/>
      <c r="K88" s="389"/>
      <c r="L88" s="389"/>
      <c r="M88" s="389"/>
      <c r="N88" s="389"/>
      <c r="O88" s="389"/>
      <c r="P88" s="389"/>
      <c r="Q88" s="389"/>
      <c r="R88" s="389"/>
      <c r="S88" s="389"/>
      <c r="T88" s="389"/>
      <c r="U88" s="389"/>
      <c r="V88" s="389"/>
    </row>
    <row r="90" spans="1:22" s="174" customFormat="1" x14ac:dyDescent="0.2">
      <c r="A90" s="158"/>
      <c r="B90" s="391" t="s">
        <v>234</v>
      </c>
      <c r="C90" s="392"/>
      <c r="D90" s="392"/>
      <c r="E90" s="392"/>
      <c r="F90" s="392"/>
      <c r="G90" s="392"/>
      <c r="H90" s="392"/>
      <c r="I90" s="392"/>
      <c r="J90" s="392"/>
      <c r="K90" s="392"/>
      <c r="L90" s="392"/>
      <c r="M90" s="392"/>
      <c r="N90" s="392"/>
      <c r="O90" s="392"/>
      <c r="P90" s="392"/>
      <c r="Q90" s="392"/>
      <c r="R90" s="392"/>
      <c r="S90" s="392"/>
      <c r="T90" s="392"/>
      <c r="U90" s="392"/>
      <c r="V90" s="392"/>
    </row>
    <row r="91" spans="1:22" s="174" customFormat="1" x14ac:dyDescent="0.2">
      <c r="A91" s="158"/>
      <c r="B91" s="391" t="s">
        <v>237</v>
      </c>
      <c r="C91" s="392"/>
      <c r="D91" s="392"/>
      <c r="E91" s="392"/>
      <c r="F91" s="392"/>
      <c r="G91" s="392"/>
      <c r="H91" s="392"/>
      <c r="I91" s="392"/>
      <c r="J91" s="392"/>
      <c r="K91" s="392"/>
      <c r="L91" s="392"/>
      <c r="M91" s="392"/>
      <c r="N91" s="392"/>
      <c r="O91" s="392"/>
      <c r="P91" s="392"/>
      <c r="Q91" s="392"/>
      <c r="R91" s="392"/>
      <c r="S91" s="392"/>
      <c r="T91" s="392"/>
      <c r="U91" s="392"/>
      <c r="V91" s="392"/>
    </row>
    <row r="92" spans="1:22" s="338" customFormat="1" ht="14.25" customHeight="1" x14ac:dyDescent="0.2">
      <c r="A92" s="337"/>
      <c r="B92" s="390" t="s">
        <v>233</v>
      </c>
      <c r="C92" s="390"/>
      <c r="D92" s="390"/>
      <c r="E92" s="390"/>
      <c r="F92" s="390"/>
      <c r="G92" s="390"/>
      <c r="H92" s="390"/>
      <c r="I92" s="390"/>
      <c r="J92" s="390"/>
      <c r="K92" s="390"/>
      <c r="L92" s="390"/>
      <c r="M92" s="390"/>
      <c r="N92" s="390"/>
      <c r="O92" s="390"/>
      <c r="P92" s="390"/>
      <c r="Q92" s="390"/>
      <c r="R92" s="390"/>
      <c r="S92" s="390"/>
      <c r="T92" s="390"/>
      <c r="U92" s="390"/>
      <c r="V92" s="390"/>
    </row>
    <row r="93" spans="1:22" x14ac:dyDescent="0.2">
      <c r="B93" s="389"/>
      <c r="C93" s="389"/>
      <c r="D93" s="389"/>
      <c r="E93" s="389"/>
      <c r="F93" s="389"/>
      <c r="G93" s="389"/>
      <c r="H93" s="389"/>
      <c r="I93" s="389"/>
      <c r="J93" s="389"/>
      <c r="K93" s="389"/>
      <c r="L93" s="389"/>
      <c r="M93" s="389"/>
      <c r="N93" s="389"/>
      <c r="O93" s="389"/>
      <c r="P93" s="389"/>
      <c r="Q93" s="389"/>
      <c r="R93" s="389"/>
      <c r="S93" s="389"/>
      <c r="T93" s="389"/>
      <c r="U93" s="389"/>
      <c r="V93" s="389"/>
    </row>
  </sheetData>
  <mergeCells count="128">
    <mergeCell ref="A71:A73"/>
    <mergeCell ref="R22:R23"/>
    <mergeCell ref="S22:S23"/>
    <mergeCell ref="T22:T23"/>
    <mergeCell ref="U22:U23"/>
    <mergeCell ref="V22:V23"/>
    <mergeCell ref="G22:G23"/>
    <mergeCell ref="H22:H23"/>
    <mergeCell ref="I22:I23"/>
    <mergeCell ref="J22:J23"/>
    <mergeCell ref="K22:K23"/>
    <mergeCell ref="L22:L23"/>
    <mergeCell ref="M22:M23"/>
    <mergeCell ref="N22:N23"/>
    <mergeCell ref="O22:O23"/>
    <mergeCell ref="P22:P23"/>
    <mergeCell ref="Q22:Q23"/>
    <mergeCell ref="F44:F53"/>
    <mergeCell ref="D43:D54"/>
    <mergeCell ref="D38:H38"/>
    <mergeCell ref="D39:H39"/>
    <mergeCell ref="C40:H40"/>
    <mergeCell ref="A43:A55"/>
    <mergeCell ref="A60:A62"/>
    <mergeCell ref="B93:V93"/>
    <mergeCell ref="B87:V87"/>
    <mergeCell ref="G28:G30"/>
    <mergeCell ref="E28:E29"/>
    <mergeCell ref="F28:F29"/>
    <mergeCell ref="R28:S28"/>
    <mergeCell ref="C34:Q34"/>
    <mergeCell ref="C41:Q41"/>
    <mergeCell ref="D70:F70"/>
    <mergeCell ref="E73:I73"/>
    <mergeCell ref="E74:F74"/>
    <mergeCell ref="D71:D73"/>
    <mergeCell ref="C43:C55"/>
    <mergeCell ref="D60:D61"/>
    <mergeCell ref="B60:B62"/>
    <mergeCell ref="D62:H62"/>
    <mergeCell ref="D69:H69"/>
    <mergeCell ref="B43:B55"/>
    <mergeCell ref="E71:F71"/>
    <mergeCell ref="B84:S84"/>
    <mergeCell ref="D80:H80"/>
    <mergeCell ref="D81:H81"/>
    <mergeCell ref="C82:H82"/>
    <mergeCell ref="B83:H83"/>
    <mergeCell ref="A67:A69"/>
    <mergeCell ref="B67:B69"/>
    <mergeCell ref="C67:C69"/>
    <mergeCell ref="D66:F66"/>
    <mergeCell ref="C64:H64"/>
    <mergeCell ref="C58:Q58"/>
    <mergeCell ref="H59:Q59"/>
    <mergeCell ref="C65:Q65"/>
    <mergeCell ref="E43:F43"/>
    <mergeCell ref="E60:F60"/>
    <mergeCell ref="E67:F67"/>
    <mergeCell ref="D56:H56"/>
    <mergeCell ref="C57:H57"/>
    <mergeCell ref="D63:H63"/>
    <mergeCell ref="G44:G53"/>
    <mergeCell ref="E44:E53"/>
    <mergeCell ref="C60:C62"/>
    <mergeCell ref="A36:A38"/>
    <mergeCell ref="B36:B38"/>
    <mergeCell ref="R38:V38"/>
    <mergeCell ref="C36:C38"/>
    <mergeCell ref="D36:D37"/>
    <mergeCell ref="E36:F36"/>
    <mergeCell ref="A14:A16"/>
    <mergeCell ref="D14:D15"/>
    <mergeCell ref="B14:B16"/>
    <mergeCell ref="D25:H25"/>
    <mergeCell ref="F32:H32"/>
    <mergeCell ref="F33:H33"/>
    <mergeCell ref="A21:A24"/>
    <mergeCell ref="B21:B24"/>
    <mergeCell ref="C21:C24"/>
    <mergeCell ref="D21:D23"/>
    <mergeCell ref="D27:D30"/>
    <mergeCell ref="D24:H24"/>
    <mergeCell ref="A27:A31"/>
    <mergeCell ref="F17:H17"/>
    <mergeCell ref="F18:H18"/>
    <mergeCell ref="A8:A10"/>
    <mergeCell ref="S8:S10"/>
    <mergeCell ref="B8:B10"/>
    <mergeCell ref="F8:F10"/>
    <mergeCell ref="H8:H10"/>
    <mergeCell ref="D8:D10"/>
    <mergeCell ref="J8:Q9"/>
    <mergeCell ref="E8:E10"/>
    <mergeCell ref="R8:R10"/>
    <mergeCell ref="I8:I10"/>
    <mergeCell ref="G8:G10"/>
    <mergeCell ref="R56:V56"/>
    <mergeCell ref="D55:H55"/>
    <mergeCell ref="C19:Q19"/>
    <mergeCell ref="E21:F21"/>
    <mergeCell ref="B88:V88"/>
    <mergeCell ref="B92:V92"/>
    <mergeCell ref="R55:V55"/>
    <mergeCell ref="B90:V90"/>
    <mergeCell ref="B91:V91"/>
    <mergeCell ref="R83:V83"/>
    <mergeCell ref="D67:D68"/>
    <mergeCell ref="D35:F35"/>
    <mergeCell ref="D42:F42"/>
    <mergeCell ref="D59:F59"/>
    <mergeCell ref="C12:Q12"/>
    <mergeCell ref="E27:F27"/>
    <mergeCell ref="D20:F20"/>
    <mergeCell ref="T2:V5"/>
    <mergeCell ref="E14:F14"/>
    <mergeCell ref="B6:V6"/>
    <mergeCell ref="B11:V11"/>
    <mergeCell ref="T8:V9"/>
    <mergeCell ref="C8:C10"/>
    <mergeCell ref="C14:C16"/>
    <mergeCell ref="B27:B31"/>
    <mergeCell ref="C27:C31"/>
    <mergeCell ref="D31:H31"/>
    <mergeCell ref="R16:V16"/>
    <mergeCell ref="D16:H16"/>
    <mergeCell ref="D13:F13"/>
    <mergeCell ref="D26:F26"/>
  </mergeCells>
  <phoneticPr fontId="23" type="noConversion"/>
  <pageMargins left="0.74803149606299213" right="0.39370078740157483" top="0.19685039370078741" bottom="0.19685039370078741" header="0.31496062992125984" footer="0.31496062992125984"/>
  <pageSetup paperSize="9" scale="60" fitToHeight="0" orientation="landscape" r:id="rId1"/>
  <headerFooter alignWithMargins="0"/>
  <ignoredErrors>
    <ignoredError sqref="R16:V16 H56 A15 A16 H54 T54:T56 B16:C16 U54:U56 E54 V54:V56 R54:S56 D56:F56 V22 E30 E28 V29"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507" t="s">
        <v>1</v>
      </c>
      <c r="B2" s="486" t="s">
        <v>2</v>
      </c>
      <c r="C2" s="486" t="s">
        <v>3</v>
      </c>
      <c r="D2" s="516" t="s">
        <v>18</v>
      </c>
      <c r="E2" s="489" t="s">
        <v>4</v>
      </c>
      <c r="F2" s="513" t="s">
        <v>21</v>
      </c>
      <c r="G2" s="505" t="s">
        <v>5</v>
      </c>
      <c r="H2" s="505" t="s">
        <v>6</v>
      </c>
      <c r="I2" s="518" t="s">
        <v>25</v>
      </c>
      <c r="J2" s="519"/>
      <c r="K2" s="519"/>
      <c r="L2" s="520"/>
      <c r="M2" s="518" t="s">
        <v>26</v>
      </c>
      <c r="N2" s="519"/>
      <c r="O2" s="519"/>
      <c r="P2" s="520"/>
    </row>
    <row r="3" spans="1:16" ht="12.75" customHeight="1" x14ac:dyDescent="0.2">
      <c r="A3" s="508"/>
      <c r="B3" s="487"/>
      <c r="C3" s="487"/>
      <c r="D3" s="517"/>
      <c r="E3" s="490"/>
      <c r="F3" s="514"/>
      <c r="G3" s="506"/>
      <c r="H3" s="506"/>
      <c r="I3" s="509" t="s">
        <v>7</v>
      </c>
      <c r="J3" s="521" t="s">
        <v>8</v>
      </c>
      <c r="K3" s="521"/>
      <c r="L3" s="511" t="s">
        <v>20</v>
      </c>
      <c r="M3" s="509" t="s">
        <v>7</v>
      </c>
      <c r="N3" s="521" t="s">
        <v>8</v>
      </c>
      <c r="O3" s="521"/>
      <c r="P3" s="511" t="s">
        <v>20</v>
      </c>
    </row>
    <row r="4" spans="1:16" ht="114.75" customHeight="1" thickBot="1" x14ac:dyDescent="0.25">
      <c r="A4" s="509"/>
      <c r="B4" s="488"/>
      <c r="C4" s="488"/>
      <c r="D4" s="517"/>
      <c r="E4" s="490"/>
      <c r="F4" s="515"/>
      <c r="G4" s="506"/>
      <c r="H4" s="506"/>
      <c r="I4" s="510"/>
      <c r="J4" s="6" t="s">
        <v>7</v>
      </c>
      <c r="K4" s="6" t="s">
        <v>19</v>
      </c>
      <c r="L4" s="512"/>
      <c r="M4" s="510"/>
      <c r="N4" s="6" t="s">
        <v>7</v>
      </c>
      <c r="O4" s="6" t="s">
        <v>19</v>
      </c>
      <c r="P4" s="512"/>
    </row>
    <row r="5" spans="1:16" ht="14.25" customHeight="1" thickBot="1" x14ac:dyDescent="0.25">
      <c r="A5" s="499" t="s">
        <v>132</v>
      </c>
      <c r="B5" s="500"/>
      <c r="C5" s="500"/>
      <c r="D5" s="500"/>
      <c r="E5" s="500"/>
      <c r="F5" s="500"/>
      <c r="G5" s="500"/>
      <c r="H5" s="500"/>
      <c r="I5" s="500"/>
      <c r="J5" s="500"/>
      <c r="K5" s="500"/>
      <c r="L5" s="500"/>
      <c r="M5" s="500"/>
      <c r="N5" s="500"/>
      <c r="O5" s="500"/>
      <c r="P5" s="501"/>
    </row>
    <row r="6" spans="1:16" ht="18" customHeight="1" x14ac:dyDescent="0.2">
      <c r="A6" s="10" t="s">
        <v>9</v>
      </c>
      <c r="B6" s="502" t="s">
        <v>9</v>
      </c>
      <c r="C6" s="549" t="s">
        <v>9</v>
      </c>
      <c r="D6" s="525" t="s">
        <v>123</v>
      </c>
      <c r="E6" s="14" t="s">
        <v>9</v>
      </c>
      <c r="F6" s="12"/>
      <c r="G6" s="38"/>
      <c r="H6" s="496" t="s">
        <v>13</v>
      </c>
      <c r="I6" s="20">
        <v>2078</v>
      </c>
      <c r="J6" s="21">
        <v>2078</v>
      </c>
      <c r="K6" s="21">
        <v>1565.1</v>
      </c>
      <c r="L6" s="113"/>
      <c r="M6" s="20">
        <v>2335.6999999999998</v>
      </c>
      <c r="N6" s="51">
        <v>2335.6999999999998</v>
      </c>
      <c r="O6" s="51">
        <v>1761.9</v>
      </c>
      <c r="P6" s="22"/>
    </row>
    <row r="7" spans="1:16" x14ac:dyDescent="0.2">
      <c r="A7" s="23"/>
      <c r="B7" s="503"/>
      <c r="C7" s="482"/>
      <c r="D7" s="526"/>
      <c r="E7" s="57" t="s">
        <v>10</v>
      </c>
      <c r="F7" s="56"/>
      <c r="G7" s="41"/>
      <c r="H7" s="497"/>
      <c r="I7" s="47">
        <v>1994.7</v>
      </c>
      <c r="J7" s="40">
        <v>1994.7</v>
      </c>
      <c r="K7" s="40">
        <v>1522.9</v>
      </c>
      <c r="L7" s="114"/>
      <c r="M7" s="47">
        <v>2221.5</v>
      </c>
      <c r="N7" s="52">
        <v>2221.5</v>
      </c>
      <c r="O7" s="52">
        <v>1696</v>
      </c>
      <c r="P7" s="35"/>
    </row>
    <row r="8" spans="1:16" x14ac:dyDescent="0.2">
      <c r="A8" s="23"/>
      <c r="B8" s="503"/>
      <c r="C8" s="482"/>
      <c r="D8" s="526"/>
      <c r="E8" s="57" t="s">
        <v>27</v>
      </c>
      <c r="F8" s="56"/>
      <c r="G8" s="41"/>
      <c r="H8" s="497"/>
      <c r="I8" s="47">
        <v>985</v>
      </c>
      <c r="J8" s="40">
        <v>985</v>
      </c>
      <c r="K8" s="40">
        <v>752</v>
      </c>
      <c r="L8" s="114"/>
      <c r="M8" s="47">
        <v>1058.0999999999999</v>
      </c>
      <c r="N8" s="52">
        <v>1058.0999999999999</v>
      </c>
      <c r="O8" s="52">
        <v>807.9</v>
      </c>
      <c r="P8" s="35"/>
    </row>
    <row r="9" spans="1:16" x14ac:dyDescent="0.2">
      <c r="A9" s="23"/>
      <c r="B9" s="503"/>
      <c r="C9" s="482"/>
      <c r="D9" s="526"/>
      <c r="E9" s="57" t="s">
        <v>28</v>
      </c>
      <c r="F9" s="56"/>
      <c r="G9" s="41"/>
      <c r="H9" s="497"/>
      <c r="I9" s="47">
        <v>66.099999999999994</v>
      </c>
      <c r="J9" s="40">
        <v>66.099999999999994</v>
      </c>
      <c r="K9" s="40">
        <v>50.5</v>
      </c>
      <c r="L9" s="114"/>
      <c r="M9" s="47">
        <v>65.8</v>
      </c>
      <c r="N9" s="52">
        <v>65.8</v>
      </c>
      <c r="O9" s="52">
        <v>50.3</v>
      </c>
      <c r="P9" s="35"/>
    </row>
    <row r="10" spans="1:16" x14ac:dyDescent="0.2">
      <c r="A10" s="23"/>
      <c r="B10" s="503"/>
      <c r="C10" s="482"/>
      <c r="D10" s="526"/>
      <c r="E10" s="57" t="s">
        <v>29</v>
      </c>
      <c r="F10" s="56"/>
      <c r="G10" s="41"/>
      <c r="H10" s="497"/>
      <c r="I10" s="47">
        <v>17.299999999999997</v>
      </c>
      <c r="J10" s="40">
        <v>17.299999999999997</v>
      </c>
      <c r="K10" s="40">
        <v>13.2</v>
      </c>
      <c r="L10" s="114"/>
      <c r="M10" s="47">
        <v>45</v>
      </c>
      <c r="N10" s="52">
        <v>45</v>
      </c>
      <c r="O10" s="52">
        <v>34.4</v>
      </c>
      <c r="P10" s="35"/>
    </row>
    <row r="11" spans="1:16" x14ac:dyDescent="0.2">
      <c r="A11" s="23"/>
      <c r="B11" s="503"/>
      <c r="C11" s="482"/>
      <c r="D11" s="526"/>
      <c r="E11" s="57" t="s">
        <v>23</v>
      </c>
      <c r="F11" s="56"/>
      <c r="G11" s="41"/>
      <c r="H11" s="497"/>
      <c r="I11" s="47">
        <v>185.5</v>
      </c>
      <c r="J11" s="40">
        <v>185.5</v>
      </c>
      <c r="K11" s="40">
        <v>141.6</v>
      </c>
      <c r="L11" s="114"/>
      <c r="M11" s="47">
        <v>227.7</v>
      </c>
      <c r="N11" s="52">
        <v>227.7</v>
      </c>
      <c r="O11" s="52">
        <v>173.8</v>
      </c>
      <c r="P11" s="35"/>
    </row>
    <row r="12" spans="1:16" x14ac:dyDescent="0.2">
      <c r="A12" s="23"/>
      <c r="B12" s="503"/>
      <c r="C12" s="482"/>
      <c r="D12" s="526"/>
      <c r="E12" s="57" t="s">
        <v>30</v>
      </c>
      <c r="F12" s="56"/>
      <c r="G12" s="41"/>
      <c r="H12" s="497"/>
      <c r="I12" s="47">
        <v>221.2</v>
      </c>
      <c r="J12" s="40">
        <v>221.2</v>
      </c>
      <c r="K12" s="40">
        <v>168.9</v>
      </c>
      <c r="L12" s="114"/>
      <c r="M12" s="47">
        <v>241.8</v>
      </c>
      <c r="N12" s="52">
        <v>241.8</v>
      </c>
      <c r="O12" s="52">
        <v>184.6</v>
      </c>
      <c r="P12" s="35"/>
    </row>
    <row r="13" spans="1:16" x14ac:dyDescent="0.2">
      <c r="A13" s="23"/>
      <c r="B13" s="503"/>
      <c r="C13" s="482"/>
      <c r="D13" s="526"/>
      <c r="E13" s="57" t="s">
        <v>31</v>
      </c>
      <c r="F13" s="56"/>
      <c r="G13" s="41"/>
      <c r="H13" s="497"/>
      <c r="I13" s="47">
        <v>1214.0999999999999</v>
      </c>
      <c r="J13" s="40">
        <v>1214.0999999999999</v>
      </c>
      <c r="K13" s="40">
        <v>926.9</v>
      </c>
      <c r="L13" s="114"/>
      <c r="M13" s="47">
        <v>1325.7</v>
      </c>
      <c r="N13" s="52">
        <v>1325.7</v>
      </c>
      <c r="O13" s="52">
        <v>1012.2</v>
      </c>
      <c r="P13" s="35"/>
    </row>
    <row r="14" spans="1:16" x14ac:dyDescent="0.2">
      <c r="A14" s="23"/>
      <c r="B14" s="503"/>
      <c r="C14" s="482"/>
      <c r="D14" s="526"/>
      <c r="E14" s="57" t="s">
        <v>32</v>
      </c>
      <c r="F14" s="56"/>
      <c r="G14" s="41"/>
      <c r="H14" s="497"/>
      <c r="I14" s="47">
        <v>190.2</v>
      </c>
      <c r="J14" s="40">
        <v>190.2</v>
      </c>
      <c r="K14" s="40">
        <v>145.19999999999999</v>
      </c>
      <c r="L14" s="114"/>
      <c r="M14" s="47">
        <v>203.7</v>
      </c>
      <c r="N14" s="52">
        <v>203.7</v>
      </c>
      <c r="O14" s="52">
        <v>155.5</v>
      </c>
      <c r="P14" s="35"/>
    </row>
    <row r="15" spans="1:16" x14ac:dyDescent="0.2">
      <c r="A15" s="23"/>
      <c r="B15" s="503"/>
      <c r="C15" s="482"/>
      <c r="D15" s="526"/>
      <c r="E15" s="57" t="s">
        <v>33</v>
      </c>
      <c r="F15" s="56"/>
      <c r="G15" s="41"/>
      <c r="H15" s="497"/>
      <c r="I15" s="47">
        <v>159.30000000000001</v>
      </c>
      <c r="J15" s="40">
        <v>159.30000000000001</v>
      </c>
      <c r="K15" s="40">
        <v>121.6</v>
      </c>
      <c r="L15" s="114"/>
      <c r="M15" s="47">
        <v>151.30000000000001</v>
      </c>
      <c r="N15" s="52">
        <v>151.30000000000001</v>
      </c>
      <c r="O15" s="52">
        <v>115.5</v>
      </c>
      <c r="P15" s="35"/>
    </row>
    <row r="16" spans="1:16" x14ac:dyDescent="0.2">
      <c r="A16" s="23"/>
      <c r="B16" s="503"/>
      <c r="C16" s="482"/>
      <c r="D16" s="526"/>
      <c r="E16" s="57" t="s">
        <v>34</v>
      </c>
      <c r="F16" s="56"/>
      <c r="G16" s="41"/>
      <c r="H16" s="497"/>
      <c r="I16" s="47">
        <v>1218.4000000000001</v>
      </c>
      <c r="J16" s="40">
        <v>1218.4000000000001</v>
      </c>
      <c r="K16" s="40">
        <v>930.2</v>
      </c>
      <c r="L16" s="114"/>
      <c r="M16" s="47">
        <v>1274.8</v>
      </c>
      <c r="N16" s="52">
        <v>1274.8</v>
      </c>
      <c r="O16" s="52">
        <v>973.3</v>
      </c>
      <c r="P16" s="35"/>
    </row>
    <row r="17" spans="1:16" x14ac:dyDescent="0.2">
      <c r="A17" s="23"/>
      <c r="B17" s="503"/>
      <c r="C17" s="482"/>
      <c r="D17" s="526"/>
      <c r="E17" s="57" t="s">
        <v>35</v>
      </c>
      <c r="F17" s="56"/>
      <c r="G17" s="41"/>
      <c r="H17" s="497"/>
      <c r="I17" s="47">
        <v>200.7</v>
      </c>
      <c r="J17" s="40">
        <v>200.7</v>
      </c>
      <c r="K17" s="40">
        <v>153.19999999999999</v>
      </c>
      <c r="L17" s="114"/>
      <c r="M17" s="47">
        <v>224.7</v>
      </c>
      <c r="N17" s="52">
        <v>224.7</v>
      </c>
      <c r="O17" s="52">
        <v>171.5</v>
      </c>
      <c r="P17" s="35"/>
    </row>
    <row r="18" spans="1:16" x14ac:dyDescent="0.2">
      <c r="A18" s="23"/>
      <c r="B18" s="503"/>
      <c r="C18" s="482"/>
      <c r="D18" s="526"/>
      <c r="E18" s="57" t="s">
        <v>36</v>
      </c>
      <c r="F18" s="56"/>
      <c r="G18" s="41"/>
      <c r="H18" s="497"/>
      <c r="I18" s="47">
        <v>165.4</v>
      </c>
      <c r="J18" s="40">
        <v>165.4</v>
      </c>
      <c r="K18" s="40">
        <v>126.3</v>
      </c>
      <c r="L18" s="114"/>
      <c r="M18" s="47">
        <v>161.19999999999999</v>
      </c>
      <c r="N18" s="52">
        <v>161.19999999999999</v>
      </c>
      <c r="O18" s="52">
        <v>123.1</v>
      </c>
      <c r="P18" s="35"/>
    </row>
    <row r="19" spans="1:16" x14ac:dyDescent="0.2">
      <c r="A19" s="23"/>
      <c r="B19" s="503"/>
      <c r="C19" s="482"/>
      <c r="D19" s="526"/>
      <c r="E19" s="57" t="s">
        <v>37</v>
      </c>
      <c r="F19" s="56"/>
      <c r="G19" s="41"/>
      <c r="H19" s="497"/>
      <c r="I19" s="47">
        <v>185.3</v>
      </c>
      <c r="J19" s="40">
        <v>185.3</v>
      </c>
      <c r="K19" s="40">
        <v>141.5</v>
      </c>
      <c r="L19" s="114"/>
      <c r="M19" s="47">
        <v>198.9</v>
      </c>
      <c r="N19" s="52">
        <v>198.9</v>
      </c>
      <c r="O19" s="52">
        <v>151.80000000000001</v>
      </c>
      <c r="P19" s="35"/>
    </row>
    <row r="20" spans="1:16" x14ac:dyDescent="0.2">
      <c r="A20" s="23"/>
      <c r="B20" s="503"/>
      <c r="C20" s="482"/>
      <c r="D20" s="526"/>
      <c r="E20" s="57" t="s">
        <v>38</v>
      </c>
      <c r="F20" s="56"/>
      <c r="G20" s="41"/>
      <c r="H20" s="497"/>
      <c r="I20" s="47">
        <v>876.8</v>
      </c>
      <c r="J20" s="40">
        <v>876.8</v>
      </c>
      <c r="K20" s="40">
        <v>669.4</v>
      </c>
      <c r="L20" s="114"/>
      <c r="M20" s="47">
        <v>944.4</v>
      </c>
      <c r="N20" s="52">
        <v>944.4</v>
      </c>
      <c r="O20" s="52">
        <v>721</v>
      </c>
      <c r="P20" s="35"/>
    </row>
    <row r="21" spans="1:16" x14ac:dyDescent="0.2">
      <c r="A21" s="23"/>
      <c r="B21" s="503"/>
      <c r="C21" s="482"/>
      <c r="D21" s="526"/>
      <c r="E21" s="57" t="s">
        <v>39</v>
      </c>
      <c r="F21" s="56"/>
      <c r="G21" s="41"/>
      <c r="H21" s="497"/>
      <c r="I21" s="47">
        <v>504.5</v>
      </c>
      <c r="J21" s="40">
        <v>504.5</v>
      </c>
      <c r="K21" s="40">
        <v>385.2</v>
      </c>
      <c r="L21" s="114"/>
      <c r="M21" s="47">
        <v>542.9</v>
      </c>
      <c r="N21" s="52">
        <v>542.9</v>
      </c>
      <c r="O21" s="52">
        <v>414.5</v>
      </c>
      <c r="P21" s="35"/>
    </row>
    <row r="22" spans="1:16" x14ac:dyDescent="0.2">
      <c r="A22" s="23"/>
      <c r="B22" s="503"/>
      <c r="C22" s="482"/>
      <c r="D22" s="526"/>
      <c r="E22" s="57" t="s">
        <v>40</v>
      </c>
      <c r="F22" s="56"/>
      <c r="G22" s="41"/>
      <c r="H22" s="497"/>
      <c r="I22" s="47">
        <v>218.60000000000002</v>
      </c>
      <c r="J22" s="40">
        <v>218.60000000000002</v>
      </c>
      <c r="K22" s="40">
        <v>161.30000000000001</v>
      </c>
      <c r="L22" s="114"/>
      <c r="M22" s="47">
        <v>290.3</v>
      </c>
      <c r="N22" s="52">
        <v>290.3</v>
      </c>
      <c r="O22" s="52">
        <v>221.7</v>
      </c>
      <c r="P22" s="35"/>
    </row>
    <row r="23" spans="1:16" x14ac:dyDescent="0.2">
      <c r="A23" s="23"/>
      <c r="B23" s="503"/>
      <c r="C23" s="482"/>
      <c r="D23" s="526"/>
      <c r="E23" s="57" t="s">
        <v>41</v>
      </c>
      <c r="F23" s="56"/>
      <c r="G23" s="41"/>
      <c r="H23" s="497"/>
      <c r="I23" s="47">
        <v>49.900000000000006</v>
      </c>
      <c r="J23" s="40">
        <v>49.900000000000006</v>
      </c>
      <c r="K23" s="40">
        <v>38.1</v>
      </c>
      <c r="L23" s="114"/>
      <c r="M23" s="47">
        <v>49.9</v>
      </c>
      <c r="N23" s="52">
        <v>49.9</v>
      </c>
      <c r="O23" s="52">
        <v>38.1</v>
      </c>
      <c r="P23" s="35"/>
    </row>
    <row r="24" spans="1:16" ht="13.5" thickBot="1" x14ac:dyDescent="0.25">
      <c r="A24" s="23"/>
      <c r="B24" s="503"/>
      <c r="C24" s="482"/>
      <c r="D24" s="527"/>
      <c r="E24" s="57" t="s">
        <v>42</v>
      </c>
      <c r="F24" s="56"/>
      <c r="G24" s="42"/>
      <c r="H24" s="498"/>
      <c r="I24" s="48">
        <v>21.2</v>
      </c>
      <c r="J24" s="43">
        <v>21.2</v>
      </c>
      <c r="K24" s="43">
        <v>16.2</v>
      </c>
      <c r="L24" s="115"/>
      <c r="M24" s="48">
        <v>21.1</v>
      </c>
      <c r="N24" s="53">
        <v>21.1</v>
      </c>
      <c r="O24" s="53">
        <v>16.100000000000001</v>
      </c>
      <c r="P24" s="44"/>
    </row>
    <row r="25" spans="1:16" ht="13.5" thickBot="1" x14ac:dyDescent="0.25">
      <c r="A25" s="23"/>
      <c r="B25" s="503"/>
      <c r="C25" s="482"/>
      <c r="D25" s="9"/>
      <c r="E25" s="14" t="s">
        <v>43</v>
      </c>
      <c r="F25" s="12"/>
      <c r="G25" s="46"/>
      <c r="H25" s="65" t="s">
        <v>44</v>
      </c>
      <c r="I25" s="17">
        <v>40.4</v>
      </c>
      <c r="J25" s="49">
        <v>40.4</v>
      </c>
      <c r="K25" s="49">
        <v>0</v>
      </c>
      <c r="L25" s="116">
        <v>0</v>
      </c>
      <c r="M25" s="17">
        <v>40.4</v>
      </c>
      <c r="N25" s="49">
        <v>40.4</v>
      </c>
      <c r="O25" s="49">
        <v>0</v>
      </c>
      <c r="P25" s="50">
        <v>0</v>
      </c>
    </row>
    <row r="26" spans="1:16" ht="15" customHeight="1" thickBot="1" x14ac:dyDescent="0.25">
      <c r="A26" s="24"/>
      <c r="B26" s="504"/>
      <c r="C26" s="483"/>
      <c r="D26" s="45"/>
      <c r="E26" s="15"/>
      <c r="F26" s="13"/>
      <c r="G26" s="25"/>
      <c r="H26" s="19" t="s">
        <v>14</v>
      </c>
      <c r="I26" s="18">
        <v>10592.599999999999</v>
      </c>
      <c r="J26" s="18">
        <v>10592.599999999999</v>
      </c>
      <c r="K26" s="18">
        <v>8029.2999999999993</v>
      </c>
      <c r="L26" s="117">
        <v>0</v>
      </c>
      <c r="M26" s="18">
        <v>11624.899999999998</v>
      </c>
      <c r="N26" s="18">
        <v>11624.899999999998</v>
      </c>
      <c r="O26" s="18">
        <v>8823.2000000000025</v>
      </c>
      <c r="P26" s="58">
        <v>0</v>
      </c>
    </row>
    <row r="27" spans="1:16" ht="15" customHeight="1" thickBot="1" x14ac:dyDescent="0.25">
      <c r="A27" s="554" t="s">
        <v>128</v>
      </c>
      <c r="B27" s="555"/>
      <c r="C27" s="555"/>
      <c r="D27" s="555"/>
      <c r="E27" s="555"/>
      <c r="F27" s="555"/>
      <c r="G27" s="555"/>
      <c r="H27" s="555"/>
      <c r="I27" s="555"/>
      <c r="J27" s="555"/>
      <c r="K27" s="555"/>
      <c r="L27" s="555"/>
      <c r="M27" s="555"/>
      <c r="N27" s="555"/>
      <c r="O27" s="555"/>
      <c r="P27" s="556"/>
    </row>
    <row r="28" spans="1:16" ht="12" customHeight="1" x14ac:dyDescent="0.2">
      <c r="A28" s="557" t="s">
        <v>9</v>
      </c>
      <c r="B28" s="503" t="s">
        <v>9</v>
      </c>
      <c r="C28" s="482" t="s">
        <v>10</v>
      </c>
      <c r="D28" s="484" t="s">
        <v>45</v>
      </c>
      <c r="E28" s="522"/>
      <c r="F28" s="553" t="s">
        <v>9</v>
      </c>
      <c r="G28" s="524"/>
      <c r="H28" s="39" t="s">
        <v>13</v>
      </c>
      <c r="I28" s="33" t="e">
        <f>#N/A</f>
        <v>#N/A</v>
      </c>
      <c r="J28" s="34">
        <v>60</v>
      </c>
      <c r="K28" s="34"/>
      <c r="L28" s="118"/>
      <c r="M28" s="59">
        <f>N28+P28</f>
        <v>147</v>
      </c>
      <c r="N28" s="54">
        <v>147</v>
      </c>
      <c r="O28" s="54"/>
      <c r="P28" s="35"/>
    </row>
    <row r="29" spans="1:16" ht="15.75" customHeight="1" thickBot="1" x14ac:dyDescent="0.25">
      <c r="A29" s="558"/>
      <c r="B29" s="504"/>
      <c r="C29" s="483"/>
      <c r="D29" s="485"/>
      <c r="E29" s="523"/>
      <c r="F29" s="551"/>
      <c r="G29" s="495"/>
      <c r="H29" s="29" t="s">
        <v>14</v>
      </c>
      <c r="I29" s="28" t="e">
        <f>#N/A</f>
        <v>#N/A</v>
      </c>
      <c r="J29" s="30">
        <f>J28</f>
        <v>60</v>
      </c>
      <c r="K29" s="30"/>
      <c r="L29" s="16"/>
      <c r="M29" s="28">
        <f>N29+P29</f>
        <v>147</v>
      </c>
      <c r="N29" s="30">
        <f>N28</f>
        <v>147</v>
      </c>
      <c r="O29" s="30"/>
      <c r="P29" s="31"/>
    </row>
    <row r="30" spans="1:16" ht="14.25" customHeight="1" x14ac:dyDescent="0.2">
      <c r="A30" s="10" t="s">
        <v>9</v>
      </c>
      <c r="B30" s="7" t="s">
        <v>9</v>
      </c>
      <c r="C30" s="549" t="s">
        <v>11</v>
      </c>
      <c r="D30" s="552" t="s">
        <v>46</v>
      </c>
      <c r="E30" s="541"/>
      <c r="F30" s="550" t="s">
        <v>9</v>
      </c>
      <c r="G30" s="494"/>
      <c r="H30" s="32" t="s">
        <v>13</v>
      </c>
      <c r="I30" s="33" t="e">
        <f>#N/A</f>
        <v>#N/A</v>
      </c>
      <c r="J30" s="34">
        <v>10.5</v>
      </c>
      <c r="K30" s="34"/>
      <c r="L30" s="118"/>
      <c r="M30" s="60">
        <f>N30+P30</f>
        <v>10.5</v>
      </c>
      <c r="N30" s="55">
        <v>10.5</v>
      </c>
      <c r="O30" s="55"/>
      <c r="P30" s="35"/>
    </row>
    <row r="31" spans="1:16" ht="15" customHeight="1" thickBot="1" x14ac:dyDescent="0.25">
      <c r="A31" s="11"/>
      <c r="B31" s="8"/>
      <c r="C31" s="483"/>
      <c r="D31" s="485"/>
      <c r="E31" s="542"/>
      <c r="F31" s="551"/>
      <c r="G31" s="495"/>
      <c r="H31" s="36" t="s">
        <v>14</v>
      </c>
      <c r="I31" s="27" t="e">
        <f>#N/A</f>
        <v>#N/A</v>
      </c>
      <c r="J31" s="26">
        <f>J30</f>
        <v>10.5</v>
      </c>
      <c r="K31" s="26"/>
      <c r="L31" s="119"/>
      <c r="M31" s="27">
        <f>N31+P31</f>
        <v>10.5</v>
      </c>
      <c r="N31" s="26">
        <f>N30</f>
        <v>10.5</v>
      </c>
      <c r="O31" s="26"/>
      <c r="P31" s="37"/>
    </row>
    <row r="32" spans="1:16" s="3" customFormat="1" ht="13.5" customHeight="1" thickBot="1" x14ac:dyDescent="0.25">
      <c r="A32" s="67" t="s">
        <v>9</v>
      </c>
      <c r="B32" s="68" t="s">
        <v>9</v>
      </c>
      <c r="C32" s="491" t="s">
        <v>15</v>
      </c>
      <c r="D32" s="492"/>
      <c r="E32" s="492"/>
      <c r="F32" s="492"/>
      <c r="G32" s="492"/>
      <c r="H32" s="493"/>
      <c r="I32" s="71">
        <f>L32+J32</f>
        <v>70.5</v>
      </c>
      <c r="J32" s="69">
        <f>J31+J29</f>
        <v>70.5</v>
      </c>
      <c r="K32" s="69">
        <f>K27+K29+K31</f>
        <v>0</v>
      </c>
      <c r="L32" s="70">
        <f>L27+L29+L31</f>
        <v>0</v>
      </c>
      <c r="M32" s="71">
        <f>P32+N32</f>
        <v>157.5</v>
      </c>
      <c r="N32" s="69">
        <f>N27+N29+N31</f>
        <v>157.5</v>
      </c>
      <c r="O32" s="69">
        <f>O27+O29+O31</f>
        <v>0</v>
      </c>
      <c r="P32" s="70">
        <f>P27+P29+P31</f>
        <v>0</v>
      </c>
    </row>
    <row r="33" spans="1:16" ht="11.25" customHeight="1" thickBot="1" x14ac:dyDescent="0.25">
      <c r="A33" s="544" t="s">
        <v>129</v>
      </c>
      <c r="B33" s="545"/>
      <c r="C33" s="545"/>
      <c r="D33" s="545"/>
      <c r="E33" s="545"/>
      <c r="F33" s="545"/>
      <c r="G33" s="545"/>
      <c r="H33" s="545"/>
      <c r="I33" s="545"/>
      <c r="J33" s="545"/>
      <c r="K33" s="545"/>
      <c r="L33" s="545"/>
      <c r="M33" s="545"/>
      <c r="N33" s="545"/>
      <c r="O33" s="545"/>
      <c r="P33" s="546"/>
    </row>
    <row r="34" spans="1:16" s="1" customFormat="1" ht="20.25" customHeight="1" x14ac:dyDescent="0.2">
      <c r="A34" s="530" t="s">
        <v>10</v>
      </c>
      <c r="B34" s="547" t="s">
        <v>9</v>
      </c>
      <c r="C34" s="532" t="s">
        <v>12</v>
      </c>
      <c r="D34" s="534" t="s">
        <v>124</v>
      </c>
      <c r="E34" s="536"/>
      <c r="F34" s="543"/>
      <c r="G34" s="528"/>
      <c r="H34" s="66" t="s">
        <v>13</v>
      </c>
      <c r="I34" s="62" t="e">
        <f>#N/A</f>
        <v>#N/A</v>
      </c>
      <c r="J34" s="79">
        <f>147.3+863.4</f>
        <v>1010.7</v>
      </c>
      <c r="K34" s="79"/>
      <c r="L34" s="64">
        <v>162.80000000000001</v>
      </c>
      <c r="M34" s="62">
        <v>160</v>
      </c>
      <c r="N34" s="79">
        <v>160</v>
      </c>
      <c r="O34" s="79"/>
      <c r="P34" s="63">
        <v>162.80000000000001</v>
      </c>
    </row>
    <row r="35" spans="1:16" s="1" customFormat="1" ht="20.25" customHeight="1" thickBot="1" x14ac:dyDescent="0.25">
      <c r="A35" s="531"/>
      <c r="B35" s="548"/>
      <c r="C35" s="533"/>
      <c r="D35" s="535"/>
      <c r="E35" s="537"/>
      <c r="F35" s="529"/>
      <c r="G35" s="529"/>
      <c r="H35" s="61" t="s">
        <v>14</v>
      </c>
      <c r="I35" s="106" t="e">
        <f>#N/A</f>
        <v>#N/A</v>
      </c>
      <c r="J35" s="78">
        <f>J34</f>
        <v>1010.7</v>
      </c>
      <c r="K35" s="78"/>
      <c r="L35" s="107">
        <f>L34</f>
        <v>162.80000000000001</v>
      </c>
      <c r="M35" s="106">
        <f>M34</f>
        <v>160</v>
      </c>
      <c r="N35" s="78">
        <f>N34</f>
        <v>160</v>
      </c>
      <c r="O35" s="78"/>
      <c r="P35" s="108">
        <f>P34</f>
        <v>162.80000000000001</v>
      </c>
    </row>
    <row r="36" spans="1:16" s="3" customFormat="1" ht="13.5" customHeight="1" thickBot="1" x14ac:dyDescent="0.25">
      <c r="A36" s="67" t="s">
        <v>9</v>
      </c>
      <c r="B36" s="68" t="s">
        <v>9</v>
      </c>
      <c r="C36" s="491" t="s">
        <v>15</v>
      </c>
      <c r="D36" s="492"/>
      <c r="E36" s="492"/>
      <c r="F36" s="492"/>
      <c r="G36" s="492"/>
      <c r="H36" s="493"/>
      <c r="I36" s="71">
        <f>L36+J36</f>
        <v>1173.5</v>
      </c>
      <c r="J36" s="69">
        <f>J35+J33</f>
        <v>1010.7</v>
      </c>
      <c r="K36" s="69">
        <f>K31+K33+K35</f>
        <v>0</v>
      </c>
      <c r="L36" s="70">
        <f>L31+L33+L35</f>
        <v>162.80000000000001</v>
      </c>
      <c r="M36" s="71">
        <f>P36+N36</f>
        <v>333.3</v>
      </c>
      <c r="N36" s="69">
        <f>N31+N33+N35</f>
        <v>170.5</v>
      </c>
      <c r="O36" s="69">
        <f>O31+O33+O35</f>
        <v>0</v>
      </c>
      <c r="P36" s="70">
        <f>P31+P33+P35</f>
        <v>162.80000000000001</v>
      </c>
    </row>
    <row r="37" spans="1:16" s="3" customFormat="1" ht="13.5" customHeight="1" thickBot="1" x14ac:dyDescent="0.25">
      <c r="A37" s="538" t="s">
        <v>130</v>
      </c>
      <c r="B37" s="539"/>
      <c r="C37" s="539"/>
      <c r="D37" s="539"/>
      <c r="E37" s="539"/>
      <c r="F37" s="539"/>
      <c r="G37" s="539"/>
      <c r="H37" s="539"/>
      <c r="I37" s="539"/>
      <c r="J37" s="539"/>
      <c r="K37" s="539"/>
      <c r="L37" s="539"/>
      <c r="M37" s="539"/>
      <c r="N37" s="539"/>
      <c r="O37" s="539"/>
      <c r="P37" s="540"/>
    </row>
    <row r="38" spans="1:16" s="1" customFormat="1" ht="13.5" customHeight="1" x14ac:dyDescent="0.2">
      <c r="A38" s="530" t="s">
        <v>10</v>
      </c>
      <c r="B38" s="547" t="s">
        <v>9</v>
      </c>
      <c r="C38" s="532" t="s">
        <v>22</v>
      </c>
      <c r="D38" s="534" t="s">
        <v>125</v>
      </c>
      <c r="E38" s="536"/>
      <c r="F38" s="543"/>
      <c r="G38" s="528"/>
      <c r="H38" s="66" t="s">
        <v>13</v>
      </c>
      <c r="I38" s="62">
        <f>J38+L38</f>
        <v>8.4</v>
      </c>
      <c r="J38" s="79">
        <v>8.4</v>
      </c>
      <c r="K38" s="79"/>
      <c r="L38" s="64"/>
      <c r="M38" s="62">
        <f>N38+P38</f>
        <v>79.900000000000006</v>
      </c>
      <c r="N38" s="79">
        <v>79.900000000000006</v>
      </c>
      <c r="O38" s="79"/>
      <c r="P38" s="63"/>
    </row>
    <row r="39" spans="1:16" s="1" customFormat="1" ht="12" customHeight="1" thickBot="1" x14ac:dyDescent="0.25">
      <c r="A39" s="531"/>
      <c r="B39" s="548"/>
      <c r="C39" s="533"/>
      <c r="D39" s="535"/>
      <c r="E39" s="537"/>
      <c r="F39" s="529"/>
      <c r="G39" s="529"/>
      <c r="H39" s="61" t="s">
        <v>14</v>
      </c>
      <c r="I39" s="106">
        <f>J39+L39</f>
        <v>8.4</v>
      </c>
      <c r="J39" s="78">
        <f>J38</f>
        <v>8.4</v>
      </c>
      <c r="K39" s="78"/>
      <c r="L39" s="107">
        <f>L38</f>
        <v>0</v>
      </c>
      <c r="M39" s="106">
        <f>M38</f>
        <v>79.900000000000006</v>
      </c>
      <c r="N39" s="78">
        <f>N38</f>
        <v>79.900000000000006</v>
      </c>
      <c r="O39" s="78"/>
      <c r="P39" s="108">
        <f>P38</f>
        <v>0</v>
      </c>
    </row>
    <row r="40" spans="1:16" s="1" customFormat="1" ht="13.5" customHeight="1" x14ac:dyDescent="0.2">
      <c r="A40" s="530" t="s">
        <v>10</v>
      </c>
      <c r="B40" s="547" t="s">
        <v>9</v>
      </c>
      <c r="C40" s="532" t="s">
        <v>24</v>
      </c>
      <c r="D40" s="534" t="s">
        <v>127</v>
      </c>
      <c r="E40" s="536"/>
      <c r="F40" s="543"/>
      <c r="G40" s="528"/>
      <c r="H40" s="66" t="s">
        <v>13</v>
      </c>
      <c r="I40" s="62">
        <f>J40+L40</f>
        <v>71.599999999999994</v>
      </c>
      <c r="J40" s="79">
        <v>71.599999999999994</v>
      </c>
      <c r="K40" s="79"/>
      <c r="L40" s="64"/>
      <c r="M40" s="62">
        <f>N40+P40</f>
        <v>71.599999999999994</v>
      </c>
      <c r="N40" s="79">
        <v>71.599999999999994</v>
      </c>
      <c r="O40" s="79"/>
      <c r="P40" s="63"/>
    </row>
    <row r="41" spans="1:16" s="1" customFormat="1" ht="16.5" customHeight="1" thickBot="1" x14ac:dyDescent="0.25">
      <c r="A41" s="531"/>
      <c r="B41" s="548"/>
      <c r="C41" s="533"/>
      <c r="D41" s="535"/>
      <c r="E41" s="537"/>
      <c r="F41" s="529"/>
      <c r="G41" s="529"/>
      <c r="H41" s="61" t="s">
        <v>14</v>
      </c>
      <c r="I41" s="106">
        <f>J41+L41</f>
        <v>71.599999999999994</v>
      </c>
      <c r="J41" s="78">
        <f>J40</f>
        <v>71.599999999999994</v>
      </c>
      <c r="K41" s="78"/>
      <c r="L41" s="107">
        <f>L40</f>
        <v>0</v>
      </c>
      <c r="M41" s="106">
        <f>M40</f>
        <v>71.599999999999994</v>
      </c>
      <c r="N41" s="78">
        <f>N40</f>
        <v>71.599999999999994</v>
      </c>
      <c r="O41" s="78"/>
      <c r="P41" s="108">
        <f>P40</f>
        <v>0</v>
      </c>
    </row>
    <row r="42" spans="1:16" s="3" customFormat="1" ht="13.5" customHeight="1" thickBot="1" x14ac:dyDescent="0.25">
      <c r="A42" s="67" t="s">
        <v>9</v>
      </c>
      <c r="B42" s="68" t="s">
        <v>9</v>
      </c>
      <c r="C42" s="491" t="s">
        <v>15</v>
      </c>
      <c r="D42" s="492"/>
      <c r="E42" s="492"/>
      <c r="F42" s="492"/>
      <c r="G42" s="492"/>
      <c r="H42" s="493"/>
      <c r="I42" s="71">
        <f>L42+J42</f>
        <v>80</v>
      </c>
      <c r="J42" s="69">
        <f>J41+J39</f>
        <v>80</v>
      </c>
      <c r="K42" s="69">
        <f>K37+K39+K41</f>
        <v>0</v>
      </c>
      <c r="L42" s="70">
        <f>L37+L39+L41</f>
        <v>0</v>
      </c>
      <c r="M42" s="71">
        <f>P42+N42</f>
        <v>151.5</v>
      </c>
      <c r="N42" s="69">
        <f>N37+N39+N41</f>
        <v>151.5</v>
      </c>
      <c r="O42" s="69">
        <f>O37+O39+O41</f>
        <v>0</v>
      </c>
      <c r="P42" s="70">
        <f>P37+P39+P41</f>
        <v>0</v>
      </c>
    </row>
    <row r="43" spans="1:16" s="3" customFormat="1" ht="13.5" customHeight="1" thickBot="1" x14ac:dyDescent="0.25">
      <c r="A43" s="538" t="s">
        <v>131</v>
      </c>
      <c r="B43" s="539"/>
      <c r="C43" s="539"/>
      <c r="D43" s="539"/>
      <c r="E43" s="539"/>
      <c r="F43" s="539"/>
      <c r="G43" s="539"/>
      <c r="H43" s="539"/>
      <c r="I43" s="539"/>
      <c r="J43" s="539"/>
      <c r="K43" s="539"/>
      <c r="L43" s="539"/>
      <c r="M43" s="539"/>
      <c r="N43" s="539"/>
      <c r="O43" s="539"/>
      <c r="P43" s="540"/>
    </row>
    <row r="44" spans="1:16" ht="13.5" customHeight="1" x14ac:dyDescent="0.2">
      <c r="A44" s="575" t="s">
        <v>9</v>
      </c>
      <c r="B44" s="577" t="s">
        <v>9</v>
      </c>
      <c r="C44" s="567" t="s">
        <v>22</v>
      </c>
      <c r="D44" s="573" t="s">
        <v>47</v>
      </c>
      <c r="E44" s="571"/>
      <c r="F44" s="569" t="s">
        <v>9</v>
      </c>
      <c r="G44" s="559" t="s">
        <v>48</v>
      </c>
      <c r="H44" s="75" t="s">
        <v>13</v>
      </c>
      <c r="I44" s="82">
        <v>70</v>
      </c>
      <c r="J44" s="83">
        <v>70</v>
      </c>
      <c r="K44" s="83"/>
      <c r="L44" s="120"/>
      <c r="M44" s="126">
        <f>N44</f>
        <v>75</v>
      </c>
      <c r="N44" s="83">
        <v>75</v>
      </c>
      <c r="O44" s="83"/>
      <c r="P44" s="127">
        <v>0</v>
      </c>
    </row>
    <row r="45" spans="1:16" ht="12" customHeight="1" thickBot="1" x14ac:dyDescent="0.25">
      <c r="A45" s="576"/>
      <c r="B45" s="578"/>
      <c r="C45" s="568"/>
      <c r="D45" s="574"/>
      <c r="E45" s="572"/>
      <c r="F45" s="570"/>
      <c r="G45" s="560"/>
      <c r="H45" s="76" t="s">
        <v>14</v>
      </c>
      <c r="I45" s="84">
        <v>70</v>
      </c>
      <c r="J45" s="85">
        <v>70</v>
      </c>
      <c r="K45" s="85"/>
      <c r="L45" s="121">
        <v>0</v>
      </c>
      <c r="M45" s="128">
        <v>75</v>
      </c>
      <c r="N45" s="85">
        <v>75</v>
      </c>
      <c r="O45" s="85"/>
      <c r="P45" s="129">
        <v>0</v>
      </c>
    </row>
    <row r="46" spans="1:16" s="1" customFormat="1" ht="14.25" customHeight="1" x14ac:dyDescent="0.2">
      <c r="A46" s="530" t="s">
        <v>10</v>
      </c>
      <c r="B46" s="579" t="s">
        <v>9</v>
      </c>
      <c r="C46" s="532" t="s">
        <v>24</v>
      </c>
      <c r="D46" s="563" t="s">
        <v>49</v>
      </c>
      <c r="E46" s="536"/>
      <c r="F46" s="543" t="s">
        <v>9</v>
      </c>
      <c r="G46" s="561"/>
      <c r="H46" s="81" t="s">
        <v>13</v>
      </c>
      <c r="I46" s="80">
        <v>266.8</v>
      </c>
      <c r="J46" s="79">
        <v>266.8</v>
      </c>
      <c r="K46" s="79"/>
      <c r="L46" s="64"/>
      <c r="M46" s="62">
        <v>266.82499999999999</v>
      </c>
      <c r="N46" s="79">
        <v>266.8</v>
      </c>
      <c r="O46" s="79"/>
      <c r="P46" s="63"/>
    </row>
    <row r="47" spans="1:16" s="1" customFormat="1" ht="14.25" customHeight="1" thickBot="1" x14ac:dyDescent="0.25">
      <c r="A47" s="531"/>
      <c r="B47" s="533"/>
      <c r="C47" s="533"/>
      <c r="D47" s="564"/>
      <c r="E47" s="537"/>
      <c r="F47" s="529"/>
      <c r="G47" s="562"/>
      <c r="H47" s="76" t="s">
        <v>14</v>
      </c>
      <c r="I47" s="77">
        <v>266.8</v>
      </c>
      <c r="J47" s="78">
        <v>266.8</v>
      </c>
      <c r="K47" s="78"/>
      <c r="L47" s="107">
        <v>0</v>
      </c>
      <c r="M47" s="106">
        <v>266.82499999999999</v>
      </c>
      <c r="N47" s="78">
        <v>266.8</v>
      </c>
      <c r="O47" s="78"/>
      <c r="P47" s="108">
        <v>0</v>
      </c>
    </row>
    <row r="48" spans="1:16" s="2" customFormat="1" ht="14.25" customHeight="1" x14ac:dyDescent="0.2">
      <c r="A48" s="530" t="s">
        <v>10</v>
      </c>
      <c r="B48" s="579" t="s">
        <v>9</v>
      </c>
      <c r="C48" s="532" t="s">
        <v>27</v>
      </c>
      <c r="D48" s="565" t="s">
        <v>50</v>
      </c>
      <c r="E48" s="536"/>
      <c r="F48" s="543" t="s">
        <v>9</v>
      </c>
      <c r="G48" s="561"/>
      <c r="H48" s="81" t="s">
        <v>13</v>
      </c>
      <c r="I48" s="80">
        <v>98.53</v>
      </c>
      <c r="J48" s="79">
        <v>98.5</v>
      </c>
      <c r="K48" s="79"/>
      <c r="L48" s="64"/>
      <c r="M48" s="62">
        <v>116</v>
      </c>
      <c r="N48" s="79">
        <v>116</v>
      </c>
      <c r="O48" s="79"/>
      <c r="P48" s="63"/>
    </row>
    <row r="49" spans="1:16" ht="13.5" thickBot="1" x14ac:dyDescent="0.25">
      <c r="A49" s="531"/>
      <c r="B49" s="533"/>
      <c r="C49" s="533"/>
      <c r="D49" s="566"/>
      <c r="E49" s="537"/>
      <c r="F49" s="529"/>
      <c r="G49" s="562"/>
      <c r="H49" s="76" t="s">
        <v>14</v>
      </c>
      <c r="I49" s="77">
        <v>98.53</v>
      </c>
      <c r="J49" s="78">
        <v>98.5</v>
      </c>
      <c r="K49" s="78"/>
      <c r="L49" s="107">
        <v>0</v>
      </c>
      <c r="M49" s="106">
        <v>116</v>
      </c>
      <c r="N49" s="78">
        <v>116</v>
      </c>
      <c r="O49" s="78"/>
      <c r="P49" s="108">
        <v>0</v>
      </c>
    </row>
    <row r="50" spans="1:16" x14ac:dyDescent="0.2">
      <c r="A50" s="530" t="s">
        <v>10</v>
      </c>
      <c r="B50" s="579" t="s">
        <v>9</v>
      </c>
      <c r="C50" s="532" t="s">
        <v>29</v>
      </c>
      <c r="D50" s="563" t="s">
        <v>52</v>
      </c>
      <c r="E50" s="536"/>
      <c r="F50" s="543" t="s">
        <v>9</v>
      </c>
      <c r="G50" s="561"/>
      <c r="H50" s="81" t="s">
        <v>13</v>
      </c>
      <c r="I50" s="80">
        <v>1.86</v>
      </c>
      <c r="J50" s="79">
        <v>1.9</v>
      </c>
      <c r="K50" s="79"/>
      <c r="L50" s="64"/>
      <c r="M50" s="62">
        <v>2.8</v>
      </c>
      <c r="N50" s="79">
        <v>2.8</v>
      </c>
      <c r="O50" s="79"/>
      <c r="P50" s="63"/>
    </row>
    <row r="51" spans="1:16" ht="13.5" thickBot="1" x14ac:dyDescent="0.25">
      <c r="A51" s="531"/>
      <c r="B51" s="533"/>
      <c r="C51" s="533"/>
      <c r="D51" s="564"/>
      <c r="E51" s="537"/>
      <c r="F51" s="529"/>
      <c r="G51" s="562"/>
      <c r="H51" s="76" t="s">
        <v>14</v>
      </c>
      <c r="I51" s="77">
        <v>1.86</v>
      </c>
      <c r="J51" s="78">
        <v>1.9</v>
      </c>
      <c r="K51" s="78"/>
      <c r="L51" s="107">
        <v>0</v>
      </c>
      <c r="M51" s="106">
        <v>2.8</v>
      </c>
      <c r="N51" s="78">
        <v>2.8</v>
      </c>
      <c r="O51" s="78"/>
      <c r="P51" s="108">
        <v>0</v>
      </c>
    </row>
    <row r="52" spans="1:16" x14ac:dyDescent="0.2">
      <c r="A52" s="530" t="s">
        <v>10</v>
      </c>
      <c r="B52" s="579" t="s">
        <v>9</v>
      </c>
      <c r="C52" s="532" t="s">
        <v>23</v>
      </c>
      <c r="D52" s="565" t="s">
        <v>53</v>
      </c>
      <c r="E52" s="536"/>
      <c r="F52" s="543" t="s">
        <v>9</v>
      </c>
      <c r="G52" s="561"/>
      <c r="H52" s="81" t="s">
        <v>13</v>
      </c>
      <c r="I52" s="80">
        <v>24</v>
      </c>
      <c r="J52" s="79">
        <v>24</v>
      </c>
      <c r="K52" s="79"/>
      <c r="L52" s="64"/>
      <c r="M52" s="62">
        <v>43.9</v>
      </c>
      <c r="N52" s="79">
        <v>43.9</v>
      </c>
      <c r="O52" s="79"/>
      <c r="P52" s="63"/>
    </row>
    <row r="53" spans="1:16" ht="13.5" thickBot="1" x14ac:dyDescent="0.25">
      <c r="A53" s="531"/>
      <c r="B53" s="533"/>
      <c r="C53" s="533"/>
      <c r="D53" s="566"/>
      <c r="E53" s="537"/>
      <c r="F53" s="529"/>
      <c r="G53" s="562"/>
      <c r="H53" s="76" t="s">
        <v>14</v>
      </c>
      <c r="I53" s="77">
        <v>24</v>
      </c>
      <c r="J53" s="78">
        <v>24</v>
      </c>
      <c r="K53" s="78"/>
      <c r="L53" s="107">
        <v>0</v>
      </c>
      <c r="M53" s="106">
        <v>43.9</v>
      </c>
      <c r="N53" s="78">
        <v>43.9</v>
      </c>
      <c r="O53" s="78"/>
      <c r="P53" s="108">
        <v>0</v>
      </c>
    </row>
    <row r="54" spans="1:16" x14ac:dyDescent="0.2">
      <c r="A54" s="530" t="s">
        <v>10</v>
      </c>
      <c r="B54" s="579" t="s">
        <v>9</v>
      </c>
      <c r="C54" s="532" t="s">
        <v>30</v>
      </c>
      <c r="D54" s="565" t="s">
        <v>54</v>
      </c>
      <c r="E54" s="536"/>
      <c r="F54" s="543" t="s">
        <v>9</v>
      </c>
      <c r="G54" s="561"/>
      <c r="H54" s="90" t="s">
        <v>13</v>
      </c>
      <c r="I54" s="80">
        <v>49.8</v>
      </c>
      <c r="J54" s="79">
        <v>49.8</v>
      </c>
      <c r="K54" s="79"/>
      <c r="L54" s="64"/>
      <c r="M54" s="131">
        <v>57</v>
      </c>
      <c r="N54" s="102">
        <v>57</v>
      </c>
      <c r="O54" s="79"/>
      <c r="P54" s="63"/>
    </row>
    <row r="55" spans="1:16" ht="13.5" thickBot="1" x14ac:dyDescent="0.25">
      <c r="A55" s="531"/>
      <c r="B55" s="533"/>
      <c r="C55" s="533"/>
      <c r="D55" s="566"/>
      <c r="E55" s="537"/>
      <c r="F55" s="529"/>
      <c r="G55" s="562"/>
      <c r="H55" s="76" t="s">
        <v>14</v>
      </c>
      <c r="I55" s="77">
        <v>49.8</v>
      </c>
      <c r="J55" s="78">
        <v>49.8</v>
      </c>
      <c r="K55" s="78"/>
      <c r="L55" s="107">
        <v>0</v>
      </c>
      <c r="M55" s="106">
        <v>57</v>
      </c>
      <c r="N55" s="78">
        <v>57</v>
      </c>
      <c r="O55" s="78"/>
      <c r="P55" s="108">
        <v>0</v>
      </c>
    </row>
    <row r="56" spans="1:16" x14ac:dyDescent="0.2">
      <c r="A56" s="530" t="s">
        <v>10</v>
      </c>
      <c r="B56" s="579" t="s">
        <v>9</v>
      </c>
      <c r="C56" s="532" t="s">
        <v>31</v>
      </c>
      <c r="D56" s="563" t="s">
        <v>55</v>
      </c>
      <c r="E56" s="536"/>
      <c r="F56" s="543" t="s">
        <v>9</v>
      </c>
      <c r="G56" s="561"/>
      <c r="H56" s="81" t="s">
        <v>13</v>
      </c>
      <c r="I56" s="80">
        <v>4</v>
      </c>
      <c r="J56" s="79">
        <v>4</v>
      </c>
      <c r="K56" s="79"/>
      <c r="L56" s="64"/>
      <c r="M56" s="62">
        <v>4</v>
      </c>
      <c r="N56" s="79">
        <v>4</v>
      </c>
      <c r="O56" s="79"/>
      <c r="P56" s="63"/>
    </row>
    <row r="57" spans="1:16" ht="13.5" thickBot="1" x14ac:dyDescent="0.25">
      <c r="A57" s="531"/>
      <c r="B57" s="533"/>
      <c r="C57" s="533"/>
      <c r="D57" s="564"/>
      <c r="E57" s="537"/>
      <c r="F57" s="529"/>
      <c r="G57" s="562"/>
      <c r="H57" s="76" t="s">
        <v>14</v>
      </c>
      <c r="I57" s="77">
        <v>4</v>
      </c>
      <c r="J57" s="78">
        <v>4</v>
      </c>
      <c r="K57" s="78"/>
      <c r="L57" s="107">
        <v>0</v>
      </c>
      <c r="M57" s="106">
        <v>4</v>
      </c>
      <c r="N57" s="78">
        <v>4</v>
      </c>
      <c r="O57" s="78"/>
      <c r="P57" s="108">
        <v>0</v>
      </c>
    </row>
    <row r="58" spans="1:16" ht="13.5" customHeight="1" thickBot="1" x14ac:dyDescent="0.25">
      <c r="A58" s="580" t="s">
        <v>10</v>
      </c>
      <c r="B58" s="579" t="s">
        <v>9</v>
      </c>
      <c r="C58" s="532" t="s">
        <v>32</v>
      </c>
      <c r="D58" s="144" t="s">
        <v>56</v>
      </c>
      <c r="E58" s="602"/>
      <c r="F58" s="543" t="s">
        <v>9</v>
      </c>
      <c r="G58" s="589"/>
      <c r="H58" s="91"/>
      <c r="I58" s="93">
        <v>25.5</v>
      </c>
      <c r="J58" s="101">
        <v>25.5</v>
      </c>
      <c r="K58" s="92"/>
      <c r="L58" s="122"/>
      <c r="M58" s="143">
        <v>30</v>
      </c>
      <c r="N58" s="101">
        <v>30</v>
      </c>
      <c r="O58" s="92"/>
      <c r="P58" s="132"/>
    </row>
    <row r="59" spans="1:16" ht="13.5" thickBot="1" x14ac:dyDescent="0.25">
      <c r="A59" s="537"/>
      <c r="B59" s="371"/>
      <c r="C59" s="371"/>
      <c r="D59" s="145"/>
      <c r="E59" s="529"/>
      <c r="F59" s="529"/>
      <c r="G59" s="562"/>
      <c r="H59" s="98" t="s">
        <v>14</v>
      </c>
      <c r="I59" s="99">
        <v>25.5</v>
      </c>
      <c r="J59" s="100">
        <v>25.5</v>
      </c>
      <c r="K59" s="100"/>
      <c r="L59" s="123">
        <v>0</v>
      </c>
      <c r="M59" s="99">
        <v>30</v>
      </c>
      <c r="N59" s="100">
        <v>30</v>
      </c>
      <c r="O59" s="100"/>
      <c r="P59" s="133"/>
    </row>
    <row r="60" spans="1:16" x14ac:dyDescent="0.2">
      <c r="A60" s="530" t="s">
        <v>10</v>
      </c>
      <c r="B60" s="579" t="s">
        <v>9</v>
      </c>
      <c r="C60" s="532" t="s">
        <v>62</v>
      </c>
      <c r="D60" s="565" t="s">
        <v>57</v>
      </c>
      <c r="E60" s="536"/>
      <c r="F60" s="543" t="s">
        <v>9</v>
      </c>
      <c r="G60" s="561"/>
      <c r="H60" s="81" t="s">
        <v>13</v>
      </c>
      <c r="I60" s="80">
        <v>3.47</v>
      </c>
      <c r="J60" s="79">
        <v>3.5</v>
      </c>
      <c r="K60" s="79"/>
      <c r="L60" s="64"/>
      <c r="M60" s="62">
        <v>4.3</v>
      </c>
      <c r="N60" s="79">
        <v>4.32</v>
      </c>
      <c r="O60" s="79"/>
      <c r="P60" s="63"/>
    </row>
    <row r="61" spans="1:16" ht="13.5" thickBot="1" x14ac:dyDescent="0.25">
      <c r="A61" s="531"/>
      <c r="B61" s="533"/>
      <c r="C61" s="533"/>
      <c r="D61" s="566"/>
      <c r="E61" s="537"/>
      <c r="F61" s="529"/>
      <c r="G61" s="562"/>
      <c r="H61" s="76" t="s">
        <v>14</v>
      </c>
      <c r="I61" s="77">
        <v>3.47</v>
      </c>
      <c r="J61" s="78">
        <v>3.5</v>
      </c>
      <c r="K61" s="78"/>
      <c r="L61" s="107">
        <v>0</v>
      </c>
      <c r="M61" s="106">
        <v>4.3</v>
      </c>
      <c r="N61" s="78">
        <v>4.32</v>
      </c>
      <c r="O61" s="78"/>
      <c r="P61" s="108">
        <v>0</v>
      </c>
    </row>
    <row r="62" spans="1:16" x14ac:dyDescent="0.2">
      <c r="A62" s="530" t="s">
        <v>10</v>
      </c>
      <c r="B62" s="579" t="s">
        <v>9</v>
      </c>
      <c r="C62" s="532" t="s">
        <v>33</v>
      </c>
      <c r="D62" s="563" t="s">
        <v>58</v>
      </c>
      <c r="E62" s="536"/>
      <c r="F62" s="543" t="s">
        <v>9</v>
      </c>
      <c r="G62" s="561"/>
      <c r="H62" s="81" t="s">
        <v>13</v>
      </c>
      <c r="I62" s="80">
        <v>1.2</v>
      </c>
      <c r="J62" s="79">
        <v>1.2</v>
      </c>
      <c r="K62" s="79"/>
      <c r="L62" s="64"/>
      <c r="M62" s="62">
        <v>1.2</v>
      </c>
      <c r="N62" s="79">
        <v>1.2</v>
      </c>
      <c r="O62" s="79"/>
      <c r="P62" s="63"/>
    </row>
    <row r="63" spans="1:16" ht="13.5" thickBot="1" x14ac:dyDescent="0.25">
      <c r="A63" s="531"/>
      <c r="B63" s="533"/>
      <c r="C63" s="533"/>
      <c r="D63" s="564"/>
      <c r="E63" s="537"/>
      <c r="F63" s="529"/>
      <c r="G63" s="562"/>
      <c r="H63" s="76" t="s">
        <v>14</v>
      </c>
      <c r="I63" s="77">
        <v>1.2</v>
      </c>
      <c r="J63" s="78">
        <v>1.2</v>
      </c>
      <c r="K63" s="78"/>
      <c r="L63" s="107">
        <v>0</v>
      </c>
      <c r="M63" s="106">
        <v>1.2</v>
      </c>
      <c r="N63" s="78">
        <v>1.2</v>
      </c>
      <c r="O63" s="78"/>
      <c r="P63" s="108">
        <v>0</v>
      </c>
    </row>
    <row r="64" spans="1:16" x14ac:dyDescent="0.2">
      <c r="A64" s="575" t="s">
        <v>10</v>
      </c>
      <c r="B64" s="577" t="s">
        <v>9</v>
      </c>
      <c r="C64" s="567" t="s">
        <v>34</v>
      </c>
      <c r="D64" s="573" t="s">
        <v>59</v>
      </c>
      <c r="E64" s="571"/>
      <c r="F64" s="569" t="s">
        <v>9</v>
      </c>
      <c r="G64" s="559"/>
      <c r="H64" s="75" t="s">
        <v>13</v>
      </c>
      <c r="I64" s="82">
        <v>5.49</v>
      </c>
      <c r="J64" s="83">
        <v>5.5</v>
      </c>
      <c r="K64" s="83"/>
      <c r="L64" s="120"/>
      <c r="M64" s="130">
        <v>10.08</v>
      </c>
      <c r="N64" s="83">
        <v>10.1</v>
      </c>
      <c r="O64" s="83"/>
      <c r="P64" s="127"/>
    </row>
    <row r="65" spans="1:16" ht="13.5" thickBot="1" x14ac:dyDescent="0.25">
      <c r="A65" s="576"/>
      <c r="B65" s="578"/>
      <c r="C65" s="568"/>
      <c r="D65" s="574"/>
      <c r="E65" s="572"/>
      <c r="F65" s="570"/>
      <c r="G65" s="560"/>
      <c r="H65" s="76" t="s">
        <v>14</v>
      </c>
      <c r="I65" s="84">
        <v>5.49</v>
      </c>
      <c r="J65" s="85">
        <v>5.5</v>
      </c>
      <c r="K65" s="85"/>
      <c r="L65" s="121">
        <v>0</v>
      </c>
      <c r="M65" s="128">
        <v>10.08</v>
      </c>
      <c r="N65" s="85">
        <v>10.1</v>
      </c>
      <c r="O65" s="85"/>
      <c r="P65" s="129">
        <v>0</v>
      </c>
    </row>
    <row r="66" spans="1:16" x14ac:dyDescent="0.2">
      <c r="A66" s="530" t="s">
        <v>10</v>
      </c>
      <c r="B66" s="579" t="s">
        <v>9</v>
      </c>
      <c r="C66" s="532" t="s">
        <v>37</v>
      </c>
      <c r="D66" s="565" t="s">
        <v>63</v>
      </c>
      <c r="E66" s="536"/>
      <c r="F66" s="543" t="s">
        <v>9</v>
      </c>
      <c r="G66" s="561"/>
      <c r="H66" s="146" t="s">
        <v>13</v>
      </c>
      <c r="I66" s="80">
        <v>18</v>
      </c>
      <c r="J66" s="79">
        <v>18</v>
      </c>
      <c r="K66" s="79"/>
      <c r="L66" s="64"/>
      <c r="M66" s="131">
        <v>29.25</v>
      </c>
      <c r="N66" s="102">
        <v>29.3</v>
      </c>
      <c r="O66" s="79"/>
      <c r="P66" s="63"/>
    </row>
    <row r="67" spans="1:16" ht="13.5" thickBot="1" x14ac:dyDescent="0.25">
      <c r="A67" s="531"/>
      <c r="B67" s="533"/>
      <c r="C67" s="533"/>
      <c r="D67" s="566"/>
      <c r="E67" s="537"/>
      <c r="F67" s="529"/>
      <c r="G67" s="562"/>
      <c r="H67" s="76" t="s">
        <v>14</v>
      </c>
      <c r="I67" s="77">
        <v>18</v>
      </c>
      <c r="J67" s="78">
        <v>18</v>
      </c>
      <c r="K67" s="78"/>
      <c r="L67" s="107">
        <v>0</v>
      </c>
      <c r="M67" s="106">
        <v>29.25</v>
      </c>
      <c r="N67" s="78">
        <v>29.3</v>
      </c>
      <c r="O67" s="78"/>
      <c r="P67" s="108">
        <v>0</v>
      </c>
    </row>
    <row r="68" spans="1:16" x14ac:dyDescent="0.2">
      <c r="A68" s="530" t="s">
        <v>10</v>
      </c>
      <c r="B68" s="579" t="s">
        <v>9</v>
      </c>
      <c r="C68" s="532" t="s">
        <v>39</v>
      </c>
      <c r="D68" s="563" t="s">
        <v>65</v>
      </c>
      <c r="E68" s="536"/>
      <c r="F68" s="543" t="s">
        <v>9</v>
      </c>
      <c r="G68" s="561"/>
      <c r="H68" s="81" t="s">
        <v>13</v>
      </c>
      <c r="I68" s="80">
        <v>21</v>
      </c>
      <c r="J68" s="79">
        <v>21</v>
      </c>
      <c r="K68" s="79"/>
      <c r="L68" s="64"/>
      <c r="M68" s="62">
        <v>20.12</v>
      </c>
      <c r="N68" s="79">
        <v>20.100000000000001</v>
      </c>
      <c r="O68" s="79"/>
      <c r="P68" s="63"/>
    </row>
    <row r="69" spans="1:16" ht="13.5" thickBot="1" x14ac:dyDescent="0.25">
      <c r="A69" s="531"/>
      <c r="B69" s="533"/>
      <c r="C69" s="533"/>
      <c r="D69" s="564"/>
      <c r="E69" s="537"/>
      <c r="F69" s="529"/>
      <c r="G69" s="562"/>
      <c r="H69" s="76" t="s">
        <v>14</v>
      </c>
      <c r="I69" s="77">
        <v>21</v>
      </c>
      <c r="J69" s="78">
        <v>21</v>
      </c>
      <c r="K69" s="78"/>
      <c r="L69" s="107">
        <v>0</v>
      </c>
      <c r="M69" s="106">
        <v>20.12</v>
      </c>
      <c r="N69" s="78">
        <v>20.100000000000001</v>
      </c>
      <c r="O69" s="78"/>
      <c r="P69" s="108">
        <v>0</v>
      </c>
    </row>
    <row r="70" spans="1:16" x14ac:dyDescent="0.2">
      <c r="A70" s="530" t="s">
        <v>10</v>
      </c>
      <c r="B70" s="579" t="s">
        <v>9</v>
      </c>
      <c r="C70" s="532" t="s">
        <v>71</v>
      </c>
      <c r="D70" s="563" t="s">
        <v>66</v>
      </c>
      <c r="E70" s="536"/>
      <c r="F70" s="543" t="s">
        <v>9</v>
      </c>
      <c r="G70" s="561"/>
      <c r="H70" s="81" t="s">
        <v>13</v>
      </c>
      <c r="I70" s="80">
        <v>10.1</v>
      </c>
      <c r="J70" s="79">
        <v>10.1</v>
      </c>
      <c r="K70" s="79"/>
      <c r="L70" s="64"/>
      <c r="M70" s="62">
        <v>5.8</v>
      </c>
      <c r="N70" s="79">
        <v>5.8</v>
      </c>
      <c r="O70" s="79"/>
      <c r="P70" s="63"/>
    </row>
    <row r="71" spans="1:16" ht="13.5" thickBot="1" x14ac:dyDescent="0.25">
      <c r="A71" s="531"/>
      <c r="B71" s="533"/>
      <c r="C71" s="533"/>
      <c r="D71" s="564"/>
      <c r="E71" s="537"/>
      <c r="F71" s="529"/>
      <c r="G71" s="562"/>
      <c r="H71" s="76" t="s">
        <v>14</v>
      </c>
      <c r="I71" s="77">
        <v>10.1</v>
      </c>
      <c r="J71" s="78">
        <v>10.1</v>
      </c>
      <c r="K71" s="78"/>
      <c r="L71" s="107">
        <v>0</v>
      </c>
      <c r="M71" s="106">
        <v>5.8</v>
      </c>
      <c r="N71" s="78">
        <v>5.8</v>
      </c>
      <c r="O71" s="78"/>
      <c r="P71" s="108">
        <v>0</v>
      </c>
    </row>
    <row r="72" spans="1:16" x14ac:dyDescent="0.2">
      <c r="A72" s="530" t="s">
        <v>10</v>
      </c>
      <c r="B72" s="579" t="s">
        <v>9</v>
      </c>
      <c r="C72" s="532" t="s">
        <v>40</v>
      </c>
      <c r="D72" s="563" t="s">
        <v>69</v>
      </c>
      <c r="E72" s="536"/>
      <c r="F72" s="543" t="s">
        <v>9</v>
      </c>
      <c r="G72" s="561"/>
      <c r="H72" s="81" t="s">
        <v>13</v>
      </c>
      <c r="I72" s="80">
        <v>4.3559999999999999</v>
      </c>
      <c r="J72" s="79">
        <v>4.4000000000000004</v>
      </c>
      <c r="K72" s="79"/>
      <c r="L72" s="64"/>
      <c r="M72" s="62">
        <v>4.74</v>
      </c>
      <c r="N72" s="79">
        <v>4.7</v>
      </c>
      <c r="O72" s="79"/>
      <c r="P72" s="63"/>
    </row>
    <row r="73" spans="1:16" ht="13.5" thickBot="1" x14ac:dyDescent="0.25">
      <c r="A73" s="531"/>
      <c r="B73" s="533"/>
      <c r="C73" s="533"/>
      <c r="D73" s="564"/>
      <c r="E73" s="537"/>
      <c r="F73" s="529"/>
      <c r="G73" s="562"/>
      <c r="H73" s="76" t="s">
        <v>14</v>
      </c>
      <c r="I73" s="77">
        <v>4.3559999999999999</v>
      </c>
      <c r="J73" s="78">
        <v>4.4000000000000004</v>
      </c>
      <c r="K73" s="78"/>
      <c r="L73" s="107">
        <v>0</v>
      </c>
      <c r="M73" s="106">
        <v>4.74</v>
      </c>
      <c r="N73" s="78">
        <v>4.7</v>
      </c>
      <c r="O73" s="78"/>
      <c r="P73" s="108">
        <v>0</v>
      </c>
    </row>
    <row r="74" spans="1:16" x14ac:dyDescent="0.2">
      <c r="A74" s="530" t="s">
        <v>10</v>
      </c>
      <c r="B74" s="579" t="s">
        <v>9</v>
      </c>
      <c r="C74" s="532" t="s">
        <v>41</v>
      </c>
      <c r="D74" s="563" t="s">
        <v>70</v>
      </c>
      <c r="E74" s="536"/>
      <c r="F74" s="543" t="s">
        <v>9</v>
      </c>
      <c r="G74" s="561"/>
      <c r="H74" s="90" t="s">
        <v>13</v>
      </c>
      <c r="I74" s="80">
        <v>142.6</v>
      </c>
      <c r="J74" s="79">
        <v>142.6</v>
      </c>
      <c r="K74" s="79"/>
      <c r="L74" s="64"/>
      <c r="M74" s="131">
        <v>74.355000000000004</v>
      </c>
      <c r="N74" s="102">
        <v>74.400000000000006</v>
      </c>
      <c r="O74" s="79"/>
      <c r="P74" s="63"/>
    </row>
    <row r="75" spans="1:16" ht="13.5" thickBot="1" x14ac:dyDescent="0.25">
      <c r="A75" s="531"/>
      <c r="B75" s="533"/>
      <c r="C75" s="533"/>
      <c r="D75" s="564"/>
      <c r="E75" s="537"/>
      <c r="F75" s="529"/>
      <c r="G75" s="562"/>
      <c r="H75" s="76" t="s">
        <v>14</v>
      </c>
      <c r="I75" s="77">
        <v>142.6</v>
      </c>
      <c r="J75" s="78">
        <v>142.6</v>
      </c>
      <c r="K75" s="78"/>
      <c r="L75" s="107">
        <v>0</v>
      </c>
      <c r="M75" s="106">
        <v>74.355000000000004</v>
      </c>
      <c r="N75" s="78">
        <v>74.400000000000006</v>
      </c>
      <c r="O75" s="78"/>
      <c r="P75" s="108">
        <v>0</v>
      </c>
    </row>
    <row r="76" spans="1:16" x14ac:dyDescent="0.2">
      <c r="A76" s="530" t="s">
        <v>10</v>
      </c>
      <c r="B76" s="579" t="s">
        <v>9</v>
      </c>
      <c r="C76" s="532" t="s">
        <v>42</v>
      </c>
      <c r="D76" s="563" t="s">
        <v>72</v>
      </c>
      <c r="E76" s="536"/>
      <c r="F76" s="543" t="s">
        <v>9</v>
      </c>
      <c r="G76" s="561"/>
      <c r="H76" s="81" t="s">
        <v>13</v>
      </c>
      <c r="I76" s="80">
        <v>40.700000000000003</v>
      </c>
      <c r="J76" s="79">
        <v>40.700000000000003</v>
      </c>
      <c r="K76" s="79"/>
      <c r="L76" s="64"/>
      <c r="M76" s="62">
        <v>40.700000000000003</v>
      </c>
      <c r="N76" s="79">
        <v>40.700000000000003</v>
      </c>
      <c r="O76" s="79"/>
      <c r="P76" s="63"/>
    </row>
    <row r="77" spans="1:16" ht="13.5" thickBot="1" x14ac:dyDescent="0.25">
      <c r="A77" s="531"/>
      <c r="B77" s="533"/>
      <c r="C77" s="533"/>
      <c r="D77" s="564"/>
      <c r="E77" s="537"/>
      <c r="F77" s="529"/>
      <c r="G77" s="562"/>
      <c r="H77" s="76" t="s">
        <v>14</v>
      </c>
      <c r="I77" s="77">
        <v>40.700000000000003</v>
      </c>
      <c r="J77" s="78">
        <v>40.700000000000003</v>
      </c>
      <c r="K77" s="78"/>
      <c r="L77" s="107">
        <v>0</v>
      </c>
      <c r="M77" s="106">
        <v>40.700000000000003</v>
      </c>
      <c r="N77" s="78">
        <v>40.700000000000003</v>
      </c>
      <c r="O77" s="78"/>
      <c r="P77" s="108">
        <v>0</v>
      </c>
    </row>
    <row r="78" spans="1:16" x14ac:dyDescent="0.2">
      <c r="A78" s="530" t="s">
        <v>10</v>
      </c>
      <c r="B78" s="579" t="s">
        <v>9</v>
      </c>
      <c r="C78" s="532" t="s">
        <v>43</v>
      </c>
      <c r="D78" s="563" t="s">
        <v>74</v>
      </c>
      <c r="E78" s="536"/>
      <c r="F78" s="543" t="s">
        <v>9</v>
      </c>
      <c r="G78" s="561"/>
      <c r="H78" s="81" t="s">
        <v>13</v>
      </c>
      <c r="I78" s="80">
        <v>6.95</v>
      </c>
      <c r="J78" s="79">
        <v>7</v>
      </c>
      <c r="K78" s="79"/>
      <c r="L78" s="64"/>
      <c r="M78" s="62">
        <v>7</v>
      </c>
      <c r="N78" s="79">
        <v>7</v>
      </c>
      <c r="O78" s="79"/>
      <c r="P78" s="63"/>
    </row>
    <row r="79" spans="1:16" ht="13.5" thickBot="1" x14ac:dyDescent="0.25">
      <c r="A79" s="531"/>
      <c r="B79" s="533"/>
      <c r="C79" s="533"/>
      <c r="D79" s="564"/>
      <c r="E79" s="537"/>
      <c r="F79" s="529"/>
      <c r="G79" s="562"/>
      <c r="H79" s="76" t="s">
        <v>14</v>
      </c>
      <c r="I79" s="77">
        <v>6.95</v>
      </c>
      <c r="J79" s="78">
        <v>7</v>
      </c>
      <c r="K79" s="78"/>
      <c r="L79" s="107">
        <v>0</v>
      </c>
      <c r="M79" s="106">
        <v>7</v>
      </c>
      <c r="N79" s="78">
        <v>7</v>
      </c>
      <c r="O79" s="78"/>
      <c r="P79" s="108">
        <v>0</v>
      </c>
    </row>
    <row r="80" spans="1:16" x14ac:dyDescent="0.2">
      <c r="A80" s="530" t="s">
        <v>10</v>
      </c>
      <c r="B80" s="579" t="s">
        <v>9</v>
      </c>
      <c r="C80" s="532" t="s">
        <v>82</v>
      </c>
      <c r="D80" s="565" t="s">
        <v>77</v>
      </c>
      <c r="E80" s="536"/>
      <c r="F80" s="543" t="s">
        <v>9</v>
      </c>
      <c r="G80" s="561"/>
      <c r="H80" s="81" t="s">
        <v>13</v>
      </c>
      <c r="I80" s="80">
        <v>176</v>
      </c>
      <c r="J80" s="79">
        <v>176</v>
      </c>
      <c r="K80" s="79"/>
      <c r="L80" s="64"/>
      <c r="M80" s="62">
        <v>200</v>
      </c>
      <c r="N80" s="79">
        <v>200</v>
      </c>
      <c r="O80" s="79"/>
      <c r="P80" s="63"/>
    </row>
    <row r="81" spans="1:31" ht="13.5" thickBot="1" x14ac:dyDescent="0.25">
      <c r="A81" s="531"/>
      <c r="B81" s="533"/>
      <c r="C81" s="533"/>
      <c r="D81" s="566"/>
      <c r="E81" s="537"/>
      <c r="F81" s="529"/>
      <c r="G81" s="562"/>
      <c r="H81" s="76" t="s">
        <v>14</v>
      </c>
      <c r="I81" s="77">
        <v>176</v>
      </c>
      <c r="J81" s="78">
        <v>176</v>
      </c>
      <c r="K81" s="78"/>
      <c r="L81" s="107">
        <v>0</v>
      </c>
      <c r="M81" s="106">
        <v>200</v>
      </c>
      <c r="N81" s="78">
        <v>200</v>
      </c>
      <c r="O81" s="78"/>
      <c r="P81" s="108">
        <v>0</v>
      </c>
    </row>
    <row r="82" spans="1:31" x14ac:dyDescent="0.2">
      <c r="A82" s="530" t="s">
        <v>10</v>
      </c>
      <c r="B82" s="579" t="s">
        <v>9</v>
      </c>
      <c r="C82" s="532" t="s">
        <v>84</v>
      </c>
      <c r="D82" s="565" t="s">
        <v>78</v>
      </c>
      <c r="E82" s="536"/>
      <c r="F82" s="543" t="s">
        <v>9</v>
      </c>
      <c r="G82" s="561"/>
      <c r="H82" s="81" t="s">
        <v>13</v>
      </c>
      <c r="I82" s="80">
        <v>173</v>
      </c>
      <c r="J82" s="79">
        <v>173</v>
      </c>
      <c r="K82" s="79"/>
      <c r="L82" s="64"/>
      <c r="M82" s="62">
        <v>200</v>
      </c>
      <c r="N82" s="79">
        <v>200</v>
      </c>
      <c r="O82" s="79"/>
      <c r="P82" s="63"/>
    </row>
    <row r="83" spans="1:31" ht="13.5" thickBot="1" x14ac:dyDescent="0.25">
      <c r="A83" s="531"/>
      <c r="B83" s="533"/>
      <c r="C83" s="533"/>
      <c r="D83" s="566"/>
      <c r="E83" s="537"/>
      <c r="F83" s="529"/>
      <c r="G83" s="562"/>
      <c r="H83" s="76" t="s">
        <v>14</v>
      </c>
      <c r="I83" s="77">
        <v>173</v>
      </c>
      <c r="J83" s="78">
        <v>173</v>
      </c>
      <c r="K83" s="78"/>
      <c r="L83" s="107">
        <v>0</v>
      </c>
      <c r="M83" s="106">
        <v>200</v>
      </c>
      <c r="N83" s="78">
        <v>200</v>
      </c>
      <c r="O83" s="78"/>
      <c r="P83" s="108">
        <v>0</v>
      </c>
    </row>
    <row r="84" spans="1:31" x14ac:dyDescent="0.2">
      <c r="A84" s="530" t="s">
        <v>10</v>
      </c>
      <c r="B84" s="579" t="s">
        <v>9</v>
      </c>
      <c r="C84" s="532" t="s">
        <v>86</v>
      </c>
      <c r="D84" s="565" t="s">
        <v>79</v>
      </c>
      <c r="E84" s="536"/>
      <c r="F84" s="543" t="s">
        <v>9</v>
      </c>
      <c r="G84" s="561"/>
      <c r="H84" s="81" t="s">
        <v>13</v>
      </c>
      <c r="I84" s="80">
        <v>25.65</v>
      </c>
      <c r="J84" s="79">
        <v>25.65</v>
      </c>
      <c r="K84" s="79"/>
      <c r="L84" s="64"/>
      <c r="M84" s="62">
        <v>30</v>
      </c>
      <c r="N84" s="79">
        <v>30</v>
      </c>
      <c r="O84" s="79"/>
      <c r="P84" s="63"/>
    </row>
    <row r="85" spans="1:31" ht="13.5" thickBot="1" x14ac:dyDescent="0.25">
      <c r="A85" s="531"/>
      <c r="B85" s="533"/>
      <c r="C85" s="533"/>
      <c r="D85" s="566"/>
      <c r="E85" s="537"/>
      <c r="F85" s="529"/>
      <c r="G85" s="562"/>
      <c r="H85" s="76" t="s">
        <v>14</v>
      </c>
      <c r="I85" s="77">
        <v>25.65</v>
      </c>
      <c r="J85" s="78">
        <v>25.65</v>
      </c>
      <c r="K85" s="78"/>
      <c r="L85" s="107">
        <v>0</v>
      </c>
      <c r="M85" s="106">
        <v>30</v>
      </c>
      <c r="N85" s="78">
        <v>30</v>
      </c>
      <c r="O85" s="78"/>
      <c r="P85" s="108">
        <v>0</v>
      </c>
    </row>
    <row r="86" spans="1:31" x14ac:dyDescent="0.2">
      <c r="A86" s="575" t="s">
        <v>10</v>
      </c>
      <c r="B86" s="577" t="s">
        <v>9</v>
      </c>
      <c r="C86" s="567" t="s">
        <v>88</v>
      </c>
      <c r="D86" s="573" t="s">
        <v>81</v>
      </c>
      <c r="E86" s="571"/>
      <c r="F86" s="569" t="s">
        <v>9</v>
      </c>
      <c r="G86" s="559"/>
      <c r="H86" s="75" t="s">
        <v>13</v>
      </c>
      <c r="I86" s="82">
        <v>5.09</v>
      </c>
      <c r="J86" s="83">
        <v>5.0999999999999996</v>
      </c>
      <c r="K86" s="83"/>
      <c r="L86" s="120"/>
      <c r="M86" s="130">
        <v>6</v>
      </c>
      <c r="N86" s="83">
        <v>6</v>
      </c>
      <c r="O86" s="83"/>
      <c r="P86" s="127"/>
    </row>
    <row r="87" spans="1:31" ht="13.5" thickBot="1" x14ac:dyDescent="0.25">
      <c r="A87" s="576"/>
      <c r="B87" s="578"/>
      <c r="C87" s="568"/>
      <c r="D87" s="574"/>
      <c r="E87" s="572"/>
      <c r="F87" s="570"/>
      <c r="G87" s="560"/>
      <c r="H87" s="76" t="s">
        <v>14</v>
      </c>
      <c r="I87" s="84">
        <v>5.09</v>
      </c>
      <c r="J87" s="85">
        <v>5.0999999999999996</v>
      </c>
      <c r="K87" s="85"/>
      <c r="L87" s="121">
        <v>0</v>
      </c>
      <c r="M87" s="128">
        <v>6</v>
      </c>
      <c r="N87" s="85">
        <v>6</v>
      </c>
      <c r="O87" s="85"/>
      <c r="P87" s="129">
        <v>0</v>
      </c>
    </row>
    <row r="88" spans="1:31" x14ac:dyDescent="0.2">
      <c r="A88" s="530" t="s">
        <v>10</v>
      </c>
      <c r="B88" s="579" t="s">
        <v>9</v>
      </c>
      <c r="C88" s="532" t="s">
        <v>90</v>
      </c>
      <c r="D88" s="598" t="s">
        <v>83</v>
      </c>
      <c r="E88" s="536"/>
      <c r="F88" s="543" t="s">
        <v>9</v>
      </c>
      <c r="G88" s="561"/>
      <c r="H88" s="81" t="s">
        <v>13</v>
      </c>
      <c r="I88" s="80">
        <v>36</v>
      </c>
      <c r="J88" s="79">
        <v>36</v>
      </c>
      <c r="K88" s="79"/>
      <c r="L88" s="64"/>
      <c r="M88" s="62">
        <v>36.6</v>
      </c>
      <c r="N88" s="79">
        <v>36.6</v>
      </c>
      <c r="O88" s="79"/>
      <c r="P88" s="63"/>
    </row>
    <row r="89" spans="1:31" ht="13.5" thickBot="1" x14ac:dyDescent="0.25">
      <c r="A89" s="531"/>
      <c r="B89" s="533"/>
      <c r="C89" s="533"/>
      <c r="D89" s="599"/>
      <c r="E89" s="537"/>
      <c r="F89" s="529"/>
      <c r="G89" s="562"/>
      <c r="H89" s="76" t="s">
        <v>14</v>
      </c>
      <c r="I89" s="77">
        <v>36</v>
      </c>
      <c r="J89" s="78">
        <v>36</v>
      </c>
      <c r="K89" s="78"/>
      <c r="L89" s="107">
        <v>0</v>
      </c>
      <c r="M89" s="106">
        <v>36.6</v>
      </c>
      <c r="N89" s="78">
        <v>36.6</v>
      </c>
      <c r="O89" s="78"/>
      <c r="P89" s="108">
        <v>0</v>
      </c>
    </row>
    <row r="90" spans="1:31" x14ac:dyDescent="0.2">
      <c r="A90" s="530" t="s">
        <v>10</v>
      </c>
      <c r="B90" s="579" t="s">
        <v>9</v>
      </c>
      <c r="C90" s="532" t="s">
        <v>92</v>
      </c>
      <c r="D90" s="563" t="s">
        <v>85</v>
      </c>
      <c r="E90" s="536"/>
      <c r="F90" s="543" t="s">
        <v>9</v>
      </c>
      <c r="G90" s="561"/>
      <c r="H90" s="81" t="s">
        <v>13</v>
      </c>
      <c r="I90" s="80">
        <v>0.5</v>
      </c>
      <c r="J90" s="79">
        <v>0.5</v>
      </c>
      <c r="K90" s="79"/>
      <c r="L90" s="64"/>
      <c r="M90" s="62">
        <v>1</v>
      </c>
      <c r="N90" s="79">
        <v>1</v>
      </c>
      <c r="O90" s="79"/>
      <c r="P90" s="63"/>
    </row>
    <row r="91" spans="1:31" ht="13.5" thickBot="1" x14ac:dyDescent="0.25">
      <c r="A91" s="531"/>
      <c r="B91" s="533"/>
      <c r="C91" s="533"/>
      <c r="D91" s="564"/>
      <c r="E91" s="537"/>
      <c r="F91" s="529"/>
      <c r="G91" s="562"/>
      <c r="H91" s="76" t="s">
        <v>14</v>
      </c>
      <c r="I91" s="77">
        <v>0.5</v>
      </c>
      <c r="J91" s="78">
        <v>0.5</v>
      </c>
      <c r="K91" s="78"/>
      <c r="L91" s="107">
        <v>0</v>
      </c>
      <c r="M91" s="106">
        <v>1</v>
      </c>
      <c r="N91" s="78">
        <v>1</v>
      </c>
      <c r="O91" s="78"/>
      <c r="P91" s="108">
        <v>0</v>
      </c>
    </row>
    <row r="92" spans="1:31" x14ac:dyDescent="0.2">
      <c r="A92" s="530" t="s">
        <v>10</v>
      </c>
      <c r="B92" s="579" t="s">
        <v>9</v>
      </c>
      <c r="C92" s="532" t="s">
        <v>94</v>
      </c>
      <c r="D92" s="563" t="s">
        <v>87</v>
      </c>
      <c r="E92" s="536"/>
      <c r="F92" s="543" t="s">
        <v>9</v>
      </c>
      <c r="G92" s="561"/>
      <c r="H92" s="90" t="s">
        <v>13</v>
      </c>
      <c r="I92" s="80">
        <v>9.6</v>
      </c>
      <c r="J92" s="79">
        <v>9.6</v>
      </c>
      <c r="K92" s="79"/>
      <c r="L92" s="64"/>
      <c r="M92" s="131">
        <v>9.6</v>
      </c>
      <c r="N92" s="102">
        <v>9.6</v>
      </c>
      <c r="O92" s="79"/>
      <c r="P92" s="63"/>
    </row>
    <row r="93" spans="1:31" ht="13.5" thickBot="1" x14ac:dyDescent="0.25">
      <c r="A93" s="531"/>
      <c r="B93" s="533"/>
      <c r="C93" s="533"/>
      <c r="D93" s="564"/>
      <c r="E93" s="537"/>
      <c r="F93" s="529"/>
      <c r="G93" s="562"/>
      <c r="H93" s="76" t="s">
        <v>14</v>
      </c>
      <c r="I93" s="77">
        <v>9.6</v>
      </c>
      <c r="J93" s="78">
        <v>9.6</v>
      </c>
      <c r="K93" s="78"/>
      <c r="L93" s="107">
        <v>0</v>
      </c>
      <c r="M93" s="106">
        <v>9.6</v>
      </c>
      <c r="N93" s="78">
        <v>9.6</v>
      </c>
      <c r="O93" s="78"/>
      <c r="P93" s="108">
        <v>0</v>
      </c>
    </row>
    <row r="94" spans="1:31" x14ac:dyDescent="0.2">
      <c r="A94" s="530" t="s">
        <v>10</v>
      </c>
      <c r="B94" s="579" t="s">
        <v>9</v>
      </c>
      <c r="C94" s="532" t="s">
        <v>96</v>
      </c>
      <c r="D94" s="563" t="s">
        <v>89</v>
      </c>
      <c r="E94" s="536"/>
      <c r="F94" s="543" t="s">
        <v>9</v>
      </c>
      <c r="G94" s="561"/>
      <c r="H94" s="81" t="s">
        <v>13</v>
      </c>
      <c r="I94" s="80">
        <v>1.8</v>
      </c>
      <c r="J94" s="79">
        <v>1.8</v>
      </c>
      <c r="K94" s="79"/>
      <c r="L94" s="64"/>
      <c r="M94" s="62">
        <v>2.4</v>
      </c>
      <c r="N94" s="79">
        <v>2.4</v>
      </c>
      <c r="O94" s="79"/>
      <c r="P94" s="63"/>
    </row>
    <row r="95" spans="1:31" ht="13.5" thickBot="1" x14ac:dyDescent="0.25">
      <c r="A95" s="531"/>
      <c r="B95" s="533"/>
      <c r="C95" s="533"/>
      <c r="D95" s="564"/>
      <c r="E95" s="537"/>
      <c r="F95" s="529"/>
      <c r="G95" s="562"/>
      <c r="H95" s="76" t="s">
        <v>14</v>
      </c>
      <c r="I95" s="77">
        <v>1.8</v>
      </c>
      <c r="J95" s="78">
        <v>1.8</v>
      </c>
      <c r="K95" s="78"/>
      <c r="L95" s="107">
        <v>0</v>
      </c>
      <c r="M95" s="106">
        <v>2.4</v>
      </c>
      <c r="N95" s="78">
        <v>2.4</v>
      </c>
      <c r="O95" s="78"/>
      <c r="P95" s="108">
        <v>0</v>
      </c>
    </row>
    <row r="96" spans="1:31" x14ac:dyDescent="0.2">
      <c r="A96" s="530" t="s">
        <v>10</v>
      </c>
      <c r="B96" s="579" t="s">
        <v>9</v>
      </c>
      <c r="C96" s="532" t="s">
        <v>98</v>
      </c>
      <c r="D96" s="563" t="s">
        <v>91</v>
      </c>
      <c r="E96" s="536"/>
      <c r="F96" s="543" t="s">
        <v>9</v>
      </c>
      <c r="G96" s="561"/>
      <c r="H96" s="94" t="s">
        <v>13</v>
      </c>
      <c r="I96" s="95">
        <v>0.34799999999999998</v>
      </c>
      <c r="J96" s="96">
        <v>0.3</v>
      </c>
      <c r="K96" s="96"/>
      <c r="L96" s="124">
        <v>0</v>
      </c>
      <c r="M96" s="147">
        <v>0.3</v>
      </c>
      <c r="N96" s="148">
        <v>0.3</v>
      </c>
      <c r="O96" s="96"/>
      <c r="P96" s="135"/>
      <c r="Q96" s="89"/>
      <c r="R96" s="89"/>
      <c r="S96" s="89"/>
      <c r="T96" s="89"/>
      <c r="U96" s="89"/>
      <c r="V96" s="89"/>
      <c r="W96" s="89"/>
      <c r="X96" s="89"/>
      <c r="Y96" s="89"/>
      <c r="Z96" s="89"/>
      <c r="AA96" s="89"/>
      <c r="AB96" s="89"/>
      <c r="AC96" s="89"/>
      <c r="AD96" s="89"/>
      <c r="AE96" s="89"/>
    </row>
    <row r="97" spans="1:31" ht="13.5" thickBot="1" x14ac:dyDescent="0.25">
      <c r="A97" s="531"/>
      <c r="B97" s="533"/>
      <c r="C97" s="533"/>
      <c r="D97" s="564"/>
      <c r="E97" s="537"/>
      <c r="F97" s="529"/>
      <c r="G97" s="562"/>
      <c r="H97" s="76" t="s">
        <v>14</v>
      </c>
      <c r="I97" s="77">
        <v>0.34799999999999998</v>
      </c>
      <c r="J97" s="78">
        <v>0.3</v>
      </c>
      <c r="K97" s="78"/>
      <c r="L97" s="107">
        <v>0</v>
      </c>
      <c r="M97" s="106">
        <v>0.3</v>
      </c>
      <c r="N97" s="78">
        <v>0.3</v>
      </c>
      <c r="O97" s="78"/>
      <c r="P97" s="108">
        <v>0</v>
      </c>
      <c r="Q97" s="89"/>
      <c r="R97" s="89"/>
      <c r="S97" s="89"/>
      <c r="T97" s="89"/>
      <c r="U97" s="89"/>
      <c r="V97" s="89"/>
      <c r="W97" s="89"/>
      <c r="X97" s="89"/>
      <c r="Y97" s="89"/>
      <c r="Z97" s="89"/>
      <c r="AA97" s="89"/>
      <c r="AB97" s="89"/>
      <c r="AC97" s="89"/>
      <c r="AD97" s="89"/>
      <c r="AE97" s="89"/>
    </row>
    <row r="98" spans="1:31" x14ac:dyDescent="0.2">
      <c r="A98" s="530" t="s">
        <v>10</v>
      </c>
      <c r="B98" s="579" t="s">
        <v>9</v>
      </c>
      <c r="C98" s="532" t="s">
        <v>100</v>
      </c>
      <c r="D98" s="563" t="s">
        <v>93</v>
      </c>
      <c r="E98" s="536"/>
      <c r="F98" s="543" t="s">
        <v>9</v>
      </c>
      <c r="G98" s="561"/>
      <c r="H98" s="81" t="s">
        <v>13</v>
      </c>
      <c r="I98" s="80">
        <v>2</v>
      </c>
      <c r="J98" s="79">
        <v>2</v>
      </c>
      <c r="K98" s="79"/>
      <c r="L98" s="64"/>
      <c r="M98" s="62">
        <v>2</v>
      </c>
      <c r="N98" s="79">
        <v>2</v>
      </c>
      <c r="O98" s="79"/>
      <c r="P98" s="63"/>
    </row>
    <row r="99" spans="1:31" ht="13.5" thickBot="1" x14ac:dyDescent="0.25">
      <c r="A99" s="531"/>
      <c r="B99" s="533"/>
      <c r="C99" s="533"/>
      <c r="D99" s="564"/>
      <c r="E99" s="537"/>
      <c r="F99" s="529"/>
      <c r="G99" s="562"/>
      <c r="H99" s="76" t="s">
        <v>14</v>
      </c>
      <c r="I99" s="77">
        <v>2</v>
      </c>
      <c r="J99" s="78">
        <v>2</v>
      </c>
      <c r="K99" s="78"/>
      <c r="L99" s="107">
        <v>0</v>
      </c>
      <c r="M99" s="106">
        <v>2</v>
      </c>
      <c r="N99" s="78">
        <v>2</v>
      </c>
      <c r="O99" s="78"/>
      <c r="P99" s="108">
        <v>0</v>
      </c>
    </row>
    <row r="100" spans="1:31" x14ac:dyDescent="0.2">
      <c r="A100" s="530" t="s">
        <v>10</v>
      </c>
      <c r="B100" s="579" t="s">
        <v>9</v>
      </c>
      <c r="C100" s="532" t="s">
        <v>102</v>
      </c>
      <c r="D100" s="563" t="s">
        <v>95</v>
      </c>
      <c r="E100" s="536"/>
      <c r="F100" s="543" t="s">
        <v>9</v>
      </c>
      <c r="G100" s="561"/>
      <c r="H100" s="81" t="s">
        <v>13</v>
      </c>
      <c r="I100" s="80">
        <v>109.771</v>
      </c>
      <c r="J100" s="79">
        <v>109.8</v>
      </c>
      <c r="K100" s="79"/>
      <c r="L100" s="64"/>
      <c r="M100" s="62">
        <v>135.738</v>
      </c>
      <c r="N100" s="79">
        <v>135.69999999999999</v>
      </c>
      <c r="O100" s="79"/>
      <c r="P100" s="63"/>
    </row>
    <row r="101" spans="1:31" ht="13.5" thickBot="1" x14ac:dyDescent="0.25">
      <c r="A101" s="531"/>
      <c r="B101" s="533"/>
      <c r="C101" s="533"/>
      <c r="D101" s="564"/>
      <c r="E101" s="537"/>
      <c r="F101" s="529"/>
      <c r="G101" s="562"/>
      <c r="H101" s="76" t="s">
        <v>14</v>
      </c>
      <c r="I101" s="77">
        <v>109.771</v>
      </c>
      <c r="J101" s="78">
        <v>109.8</v>
      </c>
      <c r="K101" s="78"/>
      <c r="L101" s="107">
        <v>0</v>
      </c>
      <c r="M101" s="106">
        <v>135.738</v>
      </c>
      <c r="N101" s="78">
        <v>135.69999999999999</v>
      </c>
      <c r="O101" s="78"/>
      <c r="P101" s="108">
        <v>0</v>
      </c>
    </row>
    <row r="102" spans="1:31" x14ac:dyDescent="0.2">
      <c r="A102" s="530" t="s">
        <v>10</v>
      </c>
      <c r="B102" s="579" t="s">
        <v>9</v>
      </c>
      <c r="C102" s="532" t="s">
        <v>104</v>
      </c>
      <c r="D102" s="563" t="s">
        <v>97</v>
      </c>
      <c r="E102" s="536"/>
      <c r="F102" s="543" t="s">
        <v>9</v>
      </c>
      <c r="G102" s="561"/>
      <c r="H102" s="81" t="s">
        <v>13</v>
      </c>
      <c r="I102" s="80">
        <v>3.3</v>
      </c>
      <c r="J102" s="79">
        <v>3.3</v>
      </c>
      <c r="K102" s="79"/>
      <c r="L102" s="64"/>
      <c r="M102" s="62">
        <v>3.3</v>
      </c>
      <c r="N102" s="79">
        <v>3.3</v>
      </c>
      <c r="O102" s="79"/>
      <c r="P102" s="63"/>
    </row>
    <row r="103" spans="1:31" ht="13.5" thickBot="1" x14ac:dyDescent="0.25">
      <c r="A103" s="531"/>
      <c r="B103" s="533"/>
      <c r="C103" s="533"/>
      <c r="D103" s="564"/>
      <c r="E103" s="537"/>
      <c r="F103" s="529"/>
      <c r="G103" s="562"/>
      <c r="H103" s="76" t="s">
        <v>14</v>
      </c>
      <c r="I103" s="77">
        <v>3.3</v>
      </c>
      <c r="J103" s="78">
        <v>3.3</v>
      </c>
      <c r="K103" s="78"/>
      <c r="L103" s="107">
        <v>0</v>
      </c>
      <c r="M103" s="106">
        <v>3.3</v>
      </c>
      <c r="N103" s="78">
        <v>3.3</v>
      </c>
      <c r="O103" s="78"/>
      <c r="P103" s="108">
        <v>0</v>
      </c>
    </row>
    <row r="104" spans="1:31" x14ac:dyDescent="0.2">
      <c r="A104" s="575" t="s">
        <v>10</v>
      </c>
      <c r="B104" s="577" t="s">
        <v>9</v>
      </c>
      <c r="C104" s="567" t="s">
        <v>106</v>
      </c>
      <c r="D104" s="607" t="s">
        <v>99</v>
      </c>
      <c r="E104" s="571"/>
      <c r="F104" s="569" t="s">
        <v>9</v>
      </c>
      <c r="G104" s="559"/>
      <c r="H104" s="75" t="s">
        <v>13</v>
      </c>
      <c r="I104" s="82">
        <v>29.058</v>
      </c>
      <c r="J104" s="83">
        <v>29.1</v>
      </c>
      <c r="K104" s="83"/>
      <c r="L104" s="120"/>
      <c r="M104" s="130">
        <v>27.8</v>
      </c>
      <c r="N104" s="83">
        <v>27.8</v>
      </c>
      <c r="O104" s="83"/>
      <c r="P104" s="127"/>
    </row>
    <row r="105" spans="1:31" x14ac:dyDescent="0.2">
      <c r="A105" s="581"/>
      <c r="B105" s="582"/>
      <c r="C105" s="603"/>
      <c r="D105" s="608"/>
      <c r="E105" s="605"/>
      <c r="F105" s="606"/>
      <c r="G105" s="604"/>
      <c r="H105" s="86"/>
      <c r="I105" s="87"/>
      <c r="J105" s="88"/>
      <c r="K105" s="88"/>
      <c r="L105" s="125"/>
      <c r="M105" s="136"/>
      <c r="N105" s="88"/>
      <c r="O105" s="88"/>
      <c r="P105" s="137"/>
    </row>
    <row r="106" spans="1:31" ht="13.5" thickBot="1" x14ac:dyDescent="0.25">
      <c r="A106" s="576"/>
      <c r="B106" s="578"/>
      <c r="C106" s="568"/>
      <c r="D106" s="609"/>
      <c r="E106" s="572"/>
      <c r="F106" s="570"/>
      <c r="G106" s="560"/>
      <c r="H106" s="76" t="s">
        <v>14</v>
      </c>
      <c r="I106" s="84">
        <v>29.058</v>
      </c>
      <c r="J106" s="85">
        <v>29.1</v>
      </c>
      <c r="K106" s="85"/>
      <c r="L106" s="121">
        <v>0</v>
      </c>
      <c r="M106" s="128">
        <v>27.8</v>
      </c>
      <c r="N106" s="85">
        <v>27.8</v>
      </c>
      <c r="O106" s="85"/>
      <c r="P106" s="129">
        <v>0</v>
      </c>
    </row>
    <row r="107" spans="1:31" x14ac:dyDescent="0.2">
      <c r="A107" s="530" t="s">
        <v>10</v>
      </c>
      <c r="B107" s="579" t="s">
        <v>9</v>
      </c>
      <c r="C107" s="532" t="s">
        <v>108</v>
      </c>
      <c r="D107" s="563" t="s">
        <v>101</v>
      </c>
      <c r="E107" s="536"/>
      <c r="F107" s="543" t="s">
        <v>9</v>
      </c>
      <c r="G107" s="561"/>
      <c r="H107" s="81" t="s">
        <v>13</v>
      </c>
      <c r="I107" s="80">
        <v>7.99</v>
      </c>
      <c r="J107" s="79">
        <v>8</v>
      </c>
      <c r="K107" s="79"/>
      <c r="L107" s="64"/>
      <c r="M107" s="62">
        <v>8</v>
      </c>
      <c r="N107" s="79">
        <v>8</v>
      </c>
      <c r="O107" s="79"/>
      <c r="P107" s="63"/>
    </row>
    <row r="108" spans="1:31" ht="13.5" thickBot="1" x14ac:dyDescent="0.25">
      <c r="A108" s="531"/>
      <c r="B108" s="533"/>
      <c r="C108" s="533"/>
      <c r="D108" s="564"/>
      <c r="E108" s="537"/>
      <c r="F108" s="529"/>
      <c r="G108" s="562"/>
      <c r="H108" s="76" t="s">
        <v>14</v>
      </c>
      <c r="I108" s="77">
        <v>7.99</v>
      </c>
      <c r="J108" s="78">
        <v>8</v>
      </c>
      <c r="K108" s="78"/>
      <c r="L108" s="107">
        <v>0</v>
      </c>
      <c r="M108" s="106">
        <v>8</v>
      </c>
      <c r="N108" s="78">
        <v>8</v>
      </c>
      <c r="O108" s="78"/>
      <c r="P108" s="108">
        <v>0</v>
      </c>
    </row>
    <row r="109" spans="1:31" x14ac:dyDescent="0.2">
      <c r="A109" s="530" t="s">
        <v>10</v>
      </c>
      <c r="B109" s="579" t="s">
        <v>9</v>
      </c>
      <c r="C109" s="532" t="s">
        <v>114</v>
      </c>
      <c r="D109" s="563" t="s">
        <v>107</v>
      </c>
      <c r="E109" s="536"/>
      <c r="F109" s="543" t="s">
        <v>9</v>
      </c>
      <c r="G109" s="561"/>
      <c r="H109" s="81" t="s">
        <v>13</v>
      </c>
      <c r="I109" s="80">
        <v>49.5</v>
      </c>
      <c r="J109" s="79">
        <v>49.5</v>
      </c>
      <c r="K109" s="79"/>
      <c r="L109" s="64"/>
      <c r="M109" s="62">
        <v>50</v>
      </c>
      <c r="N109" s="79">
        <v>50</v>
      </c>
      <c r="O109" s="79"/>
      <c r="P109" s="63"/>
    </row>
    <row r="110" spans="1:31" ht="13.5" thickBot="1" x14ac:dyDescent="0.25">
      <c r="A110" s="531"/>
      <c r="B110" s="533"/>
      <c r="C110" s="533"/>
      <c r="D110" s="564"/>
      <c r="E110" s="537"/>
      <c r="F110" s="529"/>
      <c r="G110" s="562"/>
      <c r="H110" s="76" t="s">
        <v>14</v>
      </c>
      <c r="I110" s="77">
        <v>49.5</v>
      </c>
      <c r="J110" s="78">
        <v>49.5</v>
      </c>
      <c r="K110" s="78"/>
      <c r="L110" s="107">
        <v>0</v>
      </c>
      <c r="M110" s="106">
        <v>50</v>
      </c>
      <c r="N110" s="78">
        <v>50</v>
      </c>
      <c r="O110" s="78"/>
      <c r="P110" s="108">
        <v>0</v>
      </c>
    </row>
    <row r="111" spans="1:31" x14ac:dyDescent="0.2">
      <c r="A111" s="530" t="s">
        <v>10</v>
      </c>
      <c r="B111" s="579" t="s">
        <v>9</v>
      </c>
      <c r="C111" s="532" t="s">
        <v>116</v>
      </c>
      <c r="D111" s="598" t="s">
        <v>109</v>
      </c>
      <c r="E111" s="536"/>
      <c r="F111" s="543" t="s">
        <v>9</v>
      </c>
      <c r="G111" s="561"/>
      <c r="H111" s="94" t="s">
        <v>13</v>
      </c>
      <c r="I111" s="95">
        <v>8.86</v>
      </c>
      <c r="J111" s="96">
        <v>8.9</v>
      </c>
      <c r="K111" s="96"/>
      <c r="L111" s="124">
        <v>0</v>
      </c>
      <c r="M111" s="134">
        <v>8.9</v>
      </c>
      <c r="N111" s="97">
        <v>8.9</v>
      </c>
      <c r="O111" s="96"/>
      <c r="P111" s="135"/>
      <c r="Q111" s="89"/>
      <c r="R111" s="89"/>
      <c r="S111" s="89"/>
      <c r="T111" s="89"/>
      <c r="U111" s="89"/>
      <c r="V111" s="89"/>
      <c r="W111" s="89"/>
      <c r="X111" s="89"/>
      <c r="Y111" s="89"/>
      <c r="Z111" s="89"/>
      <c r="AA111" s="89"/>
      <c r="AB111" s="89"/>
      <c r="AC111" s="89"/>
      <c r="AD111" s="89"/>
      <c r="AE111" s="89"/>
    </row>
    <row r="112" spans="1:31" ht="13.5" thickBot="1" x14ac:dyDescent="0.25">
      <c r="A112" s="531"/>
      <c r="B112" s="533"/>
      <c r="C112" s="533"/>
      <c r="D112" s="599"/>
      <c r="E112" s="537"/>
      <c r="F112" s="529"/>
      <c r="G112" s="562"/>
      <c r="H112" s="76" t="s">
        <v>14</v>
      </c>
      <c r="I112" s="77">
        <v>8.86</v>
      </c>
      <c r="J112" s="78">
        <v>8.9</v>
      </c>
      <c r="K112" s="78"/>
      <c r="L112" s="107">
        <v>0</v>
      </c>
      <c r="M112" s="106">
        <v>8.9</v>
      </c>
      <c r="N112" s="78">
        <v>8.9</v>
      </c>
      <c r="O112" s="78"/>
      <c r="P112" s="108">
        <v>0</v>
      </c>
      <c r="Q112" s="89"/>
      <c r="R112" s="89"/>
      <c r="S112" s="89"/>
      <c r="T112" s="89"/>
      <c r="U112" s="89"/>
      <c r="V112" s="89"/>
      <c r="W112" s="89"/>
      <c r="X112" s="89"/>
      <c r="Y112" s="89"/>
      <c r="Z112" s="89"/>
      <c r="AA112" s="89"/>
      <c r="AB112" s="89"/>
      <c r="AC112" s="89"/>
      <c r="AD112" s="89"/>
      <c r="AE112" s="89"/>
    </row>
    <row r="113" spans="1:31" x14ac:dyDescent="0.2">
      <c r="A113" s="530" t="s">
        <v>10</v>
      </c>
      <c r="B113" s="579" t="s">
        <v>9</v>
      </c>
      <c r="C113" s="532" t="s">
        <v>119</v>
      </c>
      <c r="D113" s="563" t="s">
        <v>113</v>
      </c>
      <c r="E113" s="536"/>
      <c r="F113" s="543" t="s">
        <v>9</v>
      </c>
      <c r="G113" s="561"/>
      <c r="H113" s="81" t="s">
        <v>13</v>
      </c>
      <c r="I113" s="80">
        <v>5.89</v>
      </c>
      <c r="J113" s="79">
        <v>5.9</v>
      </c>
      <c r="K113" s="79"/>
      <c r="L113" s="64"/>
      <c r="M113" s="62">
        <v>5.13</v>
      </c>
      <c r="N113" s="79">
        <v>5.0999999999999996</v>
      </c>
      <c r="O113" s="79"/>
      <c r="P113" s="63"/>
    </row>
    <row r="114" spans="1:31" ht="13.5" thickBot="1" x14ac:dyDescent="0.25">
      <c r="A114" s="531"/>
      <c r="B114" s="533"/>
      <c r="C114" s="533"/>
      <c r="D114" s="564"/>
      <c r="E114" s="537"/>
      <c r="F114" s="529"/>
      <c r="G114" s="562"/>
      <c r="H114" s="76" t="s">
        <v>14</v>
      </c>
      <c r="I114" s="77">
        <v>5.89</v>
      </c>
      <c r="J114" s="78">
        <v>5.9</v>
      </c>
      <c r="K114" s="78"/>
      <c r="L114" s="107">
        <v>0</v>
      </c>
      <c r="M114" s="106">
        <v>5.13</v>
      </c>
      <c r="N114" s="78">
        <v>5.0999999999999996</v>
      </c>
      <c r="O114" s="78"/>
      <c r="P114" s="108">
        <v>0</v>
      </c>
    </row>
    <row r="115" spans="1:31" x14ac:dyDescent="0.2">
      <c r="A115" s="530" t="s">
        <v>10</v>
      </c>
      <c r="B115" s="579" t="s">
        <v>9</v>
      </c>
      <c r="C115" s="532" t="s">
        <v>120</v>
      </c>
      <c r="D115" s="563" t="s">
        <v>115</v>
      </c>
      <c r="E115" s="536"/>
      <c r="F115" s="543" t="s">
        <v>9</v>
      </c>
      <c r="G115" s="561"/>
      <c r="H115" s="94" t="s">
        <v>13</v>
      </c>
      <c r="I115" s="95">
        <v>16.29</v>
      </c>
      <c r="J115" s="96">
        <v>16.3</v>
      </c>
      <c r="K115" s="96"/>
      <c r="L115" s="124">
        <v>0</v>
      </c>
      <c r="M115" s="147">
        <v>17</v>
      </c>
      <c r="N115" s="148">
        <v>17</v>
      </c>
      <c r="O115" s="96"/>
      <c r="P115" s="135"/>
      <c r="Q115" s="89"/>
      <c r="R115" s="89"/>
      <c r="S115" s="89"/>
      <c r="T115" s="89"/>
      <c r="U115" s="89"/>
      <c r="V115" s="89"/>
      <c r="W115" s="89"/>
      <c r="X115" s="89"/>
      <c r="Y115" s="89"/>
      <c r="Z115" s="89"/>
      <c r="AA115" s="89"/>
      <c r="AB115" s="89"/>
      <c r="AC115" s="89"/>
      <c r="AD115" s="89"/>
      <c r="AE115" s="89"/>
    </row>
    <row r="116" spans="1:31" ht="13.5" thickBot="1" x14ac:dyDescent="0.25">
      <c r="A116" s="531"/>
      <c r="B116" s="533"/>
      <c r="C116" s="533"/>
      <c r="D116" s="564"/>
      <c r="E116" s="537"/>
      <c r="F116" s="529"/>
      <c r="G116" s="562"/>
      <c r="H116" s="76" t="s">
        <v>14</v>
      </c>
      <c r="I116" s="77">
        <v>16.29</v>
      </c>
      <c r="J116" s="78">
        <v>16.3</v>
      </c>
      <c r="K116" s="78"/>
      <c r="L116" s="107">
        <v>0</v>
      </c>
      <c r="M116" s="99">
        <v>17</v>
      </c>
      <c r="N116" s="100">
        <v>17</v>
      </c>
      <c r="O116" s="100"/>
      <c r="P116" s="133">
        <v>0</v>
      </c>
      <c r="Q116" s="89"/>
      <c r="R116" s="89"/>
      <c r="S116" s="89"/>
      <c r="T116" s="89"/>
      <c r="U116" s="89"/>
      <c r="V116" s="89"/>
      <c r="W116" s="89"/>
      <c r="X116" s="89"/>
      <c r="Y116" s="89"/>
      <c r="Z116" s="89"/>
      <c r="AA116" s="89"/>
      <c r="AB116" s="89"/>
      <c r="AC116" s="89"/>
      <c r="AD116" s="89"/>
      <c r="AE116" s="89"/>
    </row>
    <row r="117" spans="1:31" x14ac:dyDescent="0.2">
      <c r="A117" s="575" t="s">
        <v>10</v>
      </c>
      <c r="B117" s="577" t="s">
        <v>9</v>
      </c>
      <c r="C117" s="567" t="s">
        <v>28</v>
      </c>
      <c r="D117" s="600" t="s">
        <v>51</v>
      </c>
      <c r="E117" s="571"/>
      <c r="F117" s="569" t="s">
        <v>9</v>
      </c>
      <c r="G117" s="559"/>
      <c r="H117" s="75" t="s">
        <v>13</v>
      </c>
      <c r="I117" s="82"/>
      <c r="J117" s="83"/>
      <c r="K117" s="83"/>
      <c r="L117" s="120"/>
      <c r="M117" s="130">
        <v>42.9</v>
      </c>
      <c r="N117" s="83">
        <v>42.9</v>
      </c>
      <c r="O117" s="83"/>
      <c r="P117" s="127"/>
    </row>
    <row r="118" spans="1:31" ht="13.5" thickBot="1" x14ac:dyDescent="0.25">
      <c r="A118" s="576"/>
      <c r="B118" s="578"/>
      <c r="C118" s="568"/>
      <c r="D118" s="601"/>
      <c r="E118" s="572"/>
      <c r="F118" s="570"/>
      <c r="G118" s="560"/>
      <c r="H118" s="76" t="s">
        <v>14</v>
      </c>
      <c r="I118" s="84">
        <v>0</v>
      </c>
      <c r="J118" s="85">
        <v>0</v>
      </c>
      <c r="K118" s="85"/>
      <c r="L118" s="121">
        <v>0</v>
      </c>
      <c r="M118" s="128">
        <v>42.9</v>
      </c>
      <c r="N118" s="85">
        <v>42.9</v>
      </c>
      <c r="O118" s="85"/>
      <c r="P118" s="129">
        <v>0</v>
      </c>
    </row>
    <row r="119" spans="1:31" x14ac:dyDescent="0.2">
      <c r="A119" s="530" t="s">
        <v>10</v>
      </c>
      <c r="B119" s="579" t="s">
        <v>9</v>
      </c>
      <c r="C119" s="532" t="s">
        <v>35</v>
      </c>
      <c r="D119" s="586" t="s">
        <v>60</v>
      </c>
      <c r="E119" s="536"/>
      <c r="F119" s="543" t="s">
        <v>9</v>
      </c>
      <c r="G119" s="561"/>
      <c r="H119" s="81" t="s">
        <v>13</v>
      </c>
      <c r="I119" s="80"/>
      <c r="J119" s="79"/>
      <c r="K119" s="79"/>
      <c r="L119" s="64"/>
      <c r="M119" s="62">
        <v>2.5</v>
      </c>
      <c r="N119" s="79">
        <v>2.5</v>
      </c>
      <c r="O119" s="79"/>
      <c r="P119" s="63"/>
    </row>
    <row r="120" spans="1:31" ht="13.5" thickBot="1" x14ac:dyDescent="0.25">
      <c r="A120" s="531"/>
      <c r="B120" s="533"/>
      <c r="C120" s="533"/>
      <c r="D120" s="587"/>
      <c r="E120" s="537"/>
      <c r="F120" s="529"/>
      <c r="G120" s="562"/>
      <c r="H120" s="76" t="s">
        <v>14</v>
      </c>
      <c r="I120" s="77">
        <v>0</v>
      </c>
      <c r="J120" s="78">
        <v>0</v>
      </c>
      <c r="K120" s="78"/>
      <c r="L120" s="107">
        <v>0</v>
      </c>
      <c r="M120" s="106">
        <v>2.5</v>
      </c>
      <c r="N120" s="78">
        <v>2.5</v>
      </c>
      <c r="O120" s="78"/>
      <c r="P120" s="108">
        <v>0</v>
      </c>
    </row>
    <row r="121" spans="1:31" x14ac:dyDescent="0.2">
      <c r="A121" s="530" t="s">
        <v>10</v>
      </c>
      <c r="B121" s="579" t="s">
        <v>9</v>
      </c>
      <c r="C121" s="532" t="s">
        <v>36</v>
      </c>
      <c r="D121" s="586" t="s">
        <v>61</v>
      </c>
      <c r="E121" s="536"/>
      <c r="F121" s="543" t="s">
        <v>9</v>
      </c>
      <c r="G121" s="561"/>
      <c r="H121" s="81" t="s">
        <v>13</v>
      </c>
      <c r="I121" s="80"/>
      <c r="J121" s="79"/>
      <c r="K121" s="79"/>
      <c r="L121" s="64"/>
      <c r="M121" s="62">
        <v>79.2</v>
      </c>
      <c r="N121" s="79">
        <v>79.2</v>
      </c>
      <c r="O121" s="79"/>
      <c r="P121" s="63"/>
    </row>
    <row r="122" spans="1:31" ht="13.5" thickBot="1" x14ac:dyDescent="0.25">
      <c r="A122" s="531"/>
      <c r="B122" s="533"/>
      <c r="C122" s="533"/>
      <c r="D122" s="587"/>
      <c r="E122" s="537"/>
      <c r="F122" s="529"/>
      <c r="G122" s="562"/>
      <c r="H122" s="76" t="s">
        <v>14</v>
      </c>
      <c r="I122" s="77">
        <v>0</v>
      </c>
      <c r="J122" s="78">
        <v>0</v>
      </c>
      <c r="K122" s="78"/>
      <c r="L122" s="107">
        <v>0</v>
      </c>
      <c r="M122" s="106">
        <v>79.2</v>
      </c>
      <c r="N122" s="78">
        <v>79.2</v>
      </c>
      <c r="O122" s="78"/>
      <c r="P122" s="108">
        <v>0</v>
      </c>
    </row>
    <row r="123" spans="1:31" x14ac:dyDescent="0.2">
      <c r="A123" s="530" t="s">
        <v>10</v>
      </c>
      <c r="B123" s="579" t="s">
        <v>9</v>
      </c>
      <c r="C123" s="532" t="s">
        <v>38</v>
      </c>
      <c r="D123" s="586" t="s">
        <v>64</v>
      </c>
      <c r="E123" s="536"/>
      <c r="F123" s="543" t="s">
        <v>9</v>
      </c>
      <c r="G123" s="561"/>
      <c r="H123" s="81" t="s">
        <v>13</v>
      </c>
      <c r="I123" s="80"/>
      <c r="J123" s="79"/>
      <c r="K123" s="79"/>
      <c r="L123" s="64"/>
      <c r="M123" s="62">
        <v>1.1200000000000001</v>
      </c>
      <c r="N123" s="79">
        <v>1.1000000000000001</v>
      </c>
      <c r="O123" s="79"/>
      <c r="P123" s="63"/>
    </row>
    <row r="124" spans="1:31" ht="13.5" thickBot="1" x14ac:dyDescent="0.25">
      <c r="A124" s="531"/>
      <c r="B124" s="533"/>
      <c r="C124" s="533"/>
      <c r="D124" s="587"/>
      <c r="E124" s="537"/>
      <c r="F124" s="529"/>
      <c r="G124" s="562"/>
      <c r="H124" s="76" t="s">
        <v>14</v>
      </c>
      <c r="I124" s="77">
        <v>0</v>
      </c>
      <c r="J124" s="78">
        <v>0</v>
      </c>
      <c r="K124" s="78"/>
      <c r="L124" s="107">
        <v>0</v>
      </c>
      <c r="M124" s="106">
        <v>1.1200000000000001</v>
      </c>
      <c r="N124" s="78">
        <v>1.1000000000000001</v>
      </c>
      <c r="O124" s="78"/>
      <c r="P124" s="108">
        <v>0</v>
      </c>
    </row>
    <row r="125" spans="1:31" x14ac:dyDescent="0.2">
      <c r="A125" s="575" t="s">
        <v>10</v>
      </c>
      <c r="B125" s="577" t="s">
        <v>9</v>
      </c>
      <c r="C125" s="567" t="s">
        <v>73</v>
      </c>
      <c r="D125" s="600" t="s">
        <v>67</v>
      </c>
      <c r="E125" s="571"/>
      <c r="F125" s="569" t="s">
        <v>9</v>
      </c>
      <c r="G125" s="559"/>
      <c r="H125" s="75" t="s">
        <v>13</v>
      </c>
      <c r="I125" s="82"/>
      <c r="J125" s="83"/>
      <c r="K125" s="83"/>
      <c r="L125" s="120"/>
      <c r="M125" s="130">
        <v>26</v>
      </c>
      <c r="N125" s="83">
        <v>26</v>
      </c>
      <c r="O125" s="83"/>
      <c r="P125" s="127"/>
    </row>
    <row r="126" spans="1:31" ht="13.5" thickBot="1" x14ac:dyDescent="0.25">
      <c r="A126" s="576"/>
      <c r="B126" s="578"/>
      <c r="C126" s="568"/>
      <c r="D126" s="601"/>
      <c r="E126" s="572"/>
      <c r="F126" s="570"/>
      <c r="G126" s="560"/>
      <c r="H126" s="76" t="s">
        <v>14</v>
      </c>
      <c r="I126" s="84">
        <v>0</v>
      </c>
      <c r="J126" s="85">
        <v>0</v>
      </c>
      <c r="K126" s="85"/>
      <c r="L126" s="121">
        <v>0</v>
      </c>
      <c r="M126" s="128">
        <v>26</v>
      </c>
      <c r="N126" s="85">
        <v>26</v>
      </c>
      <c r="O126" s="85"/>
      <c r="P126" s="129">
        <v>0</v>
      </c>
    </row>
    <row r="127" spans="1:31" x14ac:dyDescent="0.2">
      <c r="A127" s="530" t="s">
        <v>10</v>
      </c>
      <c r="B127" s="579" t="s">
        <v>9</v>
      </c>
      <c r="C127" s="532" t="s">
        <v>80</v>
      </c>
      <c r="D127" s="586" t="s">
        <v>76</v>
      </c>
      <c r="E127" s="536"/>
      <c r="F127" s="543" t="s">
        <v>9</v>
      </c>
      <c r="G127" s="561"/>
      <c r="H127" s="146" t="s">
        <v>13</v>
      </c>
      <c r="I127" s="80"/>
      <c r="J127" s="79"/>
      <c r="K127" s="79"/>
      <c r="L127" s="64"/>
      <c r="M127" s="131">
        <v>168</v>
      </c>
      <c r="N127" s="102">
        <v>168</v>
      </c>
      <c r="O127" s="79"/>
      <c r="P127" s="63"/>
    </row>
    <row r="128" spans="1:31" ht="13.5" thickBot="1" x14ac:dyDescent="0.25">
      <c r="A128" s="531"/>
      <c r="B128" s="533"/>
      <c r="C128" s="533"/>
      <c r="D128" s="587"/>
      <c r="E128" s="537"/>
      <c r="F128" s="529"/>
      <c r="G128" s="562"/>
      <c r="H128" s="76" t="s">
        <v>14</v>
      </c>
      <c r="I128" s="77">
        <v>0</v>
      </c>
      <c r="J128" s="78">
        <v>0</v>
      </c>
      <c r="K128" s="78"/>
      <c r="L128" s="107">
        <v>0</v>
      </c>
      <c r="M128" s="106">
        <v>168</v>
      </c>
      <c r="N128" s="78">
        <v>168</v>
      </c>
      <c r="O128" s="78"/>
      <c r="P128" s="108">
        <v>0</v>
      </c>
    </row>
    <row r="129" spans="1:31" x14ac:dyDescent="0.2">
      <c r="A129" s="530" t="s">
        <v>10</v>
      </c>
      <c r="B129" s="579" t="s">
        <v>9</v>
      </c>
      <c r="C129" s="532" t="s">
        <v>110</v>
      </c>
      <c r="D129" s="586" t="s">
        <v>103</v>
      </c>
      <c r="E129" s="536"/>
      <c r="F129" s="543" t="s">
        <v>9</v>
      </c>
      <c r="G129" s="561"/>
      <c r="H129" s="81" t="s">
        <v>13</v>
      </c>
      <c r="I129" s="80"/>
      <c r="J129" s="79"/>
      <c r="K129" s="79"/>
      <c r="L129" s="64"/>
      <c r="M129" s="62">
        <v>9.1999999999999993</v>
      </c>
      <c r="N129" s="79">
        <v>9.1999999999999993</v>
      </c>
      <c r="O129" s="79"/>
      <c r="P129" s="63"/>
    </row>
    <row r="130" spans="1:31" ht="13.5" thickBot="1" x14ac:dyDescent="0.25">
      <c r="A130" s="531"/>
      <c r="B130" s="533"/>
      <c r="C130" s="533"/>
      <c r="D130" s="587"/>
      <c r="E130" s="537"/>
      <c r="F130" s="529"/>
      <c r="G130" s="562"/>
      <c r="H130" s="76" t="s">
        <v>14</v>
      </c>
      <c r="I130" s="77">
        <v>0</v>
      </c>
      <c r="J130" s="78">
        <v>0</v>
      </c>
      <c r="K130" s="78"/>
      <c r="L130" s="107">
        <v>0</v>
      </c>
      <c r="M130" s="106">
        <v>9.1999999999999993</v>
      </c>
      <c r="N130" s="78">
        <v>9.1999999999999993</v>
      </c>
      <c r="O130" s="78"/>
      <c r="P130" s="108">
        <v>0</v>
      </c>
    </row>
    <row r="131" spans="1:31" x14ac:dyDescent="0.2">
      <c r="A131" s="530" t="s">
        <v>10</v>
      </c>
      <c r="B131" s="579" t="s">
        <v>9</v>
      </c>
      <c r="C131" s="532" t="s">
        <v>112</v>
      </c>
      <c r="D131" s="586" t="s">
        <v>105</v>
      </c>
      <c r="E131" s="536"/>
      <c r="F131" s="543" t="s">
        <v>9</v>
      </c>
      <c r="G131" s="561"/>
      <c r="H131" s="146" t="s">
        <v>13</v>
      </c>
      <c r="I131" s="80"/>
      <c r="J131" s="79"/>
      <c r="K131" s="79"/>
      <c r="L131" s="64"/>
      <c r="M131" s="131">
        <v>2</v>
      </c>
      <c r="N131" s="102">
        <v>2</v>
      </c>
      <c r="O131" s="79"/>
      <c r="P131" s="63"/>
    </row>
    <row r="132" spans="1:31" ht="13.5" thickBot="1" x14ac:dyDescent="0.25">
      <c r="A132" s="531"/>
      <c r="B132" s="533"/>
      <c r="C132" s="533"/>
      <c r="D132" s="587"/>
      <c r="E132" s="537"/>
      <c r="F132" s="529"/>
      <c r="G132" s="562"/>
      <c r="H132" s="76" t="s">
        <v>14</v>
      </c>
      <c r="I132" s="77">
        <v>0</v>
      </c>
      <c r="J132" s="78">
        <v>0</v>
      </c>
      <c r="K132" s="78"/>
      <c r="L132" s="107">
        <v>0</v>
      </c>
      <c r="M132" s="106">
        <v>2</v>
      </c>
      <c r="N132" s="78">
        <v>2</v>
      </c>
      <c r="O132" s="78"/>
      <c r="P132" s="108">
        <v>0</v>
      </c>
    </row>
    <row r="133" spans="1:31" x14ac:dyDescent="0.2">
      <c r="A133" s="530" t="s">
        <v>10</v>
      </c>
      <c r="B133" s="579" t="s">
        <v>9</v>
      </c>
      <c r="C133" s="532" t="s">
        <v>117</v>
      </c>
      <c r="D133" s="586" t="s">
        <v>111</v>
      </c>
      <c r="E133" s="536"/>
      <c r="F133" s="543" t="s">
        <v>9</v>
      </c>
      <c r="G133" s="561"/>
      <c r="H133" s="146" t="s">
        <v>13</v>
      </c>
      <c r="I133" s="80"/>
      <c r="J133" s="79"/>
      <c r="K133" s="79"/>
      <c r="L133" s="64"/>
      <c r="M133" s="131">
        <v>1.5</v>
      </c>
      <c r="N133" s="102">
        <v>1.5</v>
      </c>
      <c r="O133" s="79"/>
      <c r="P133" s="63"/>
    </row>
    <row r="134" spans="1:31" ht="13.5" thickBot="1" x14ac:dyDescent="0.25">
      <c r="A134" s="531"/>
      <c r="B134" s="533"/>
      <c r="C134" s="533"/>
      <c r="D134" s="587"/>
      <c r="E134" s="537"/>
      <c r="F134" s="529"/>
      <c r="G134" s="562"/>
      <c r="H134" s="76" t="s">
        <v>14</v>
      </c>
      <c r="I134" s="77">
        <v>0</v>
      </c>
      <c r="J134" s="78">
        <v>0</v>
      </c>
      <c r="K134" s="78"/>
      <c r="L134" s="107">
        <v>0</v>
      </c>
      <c r="M134" s="106">
        <v>1.5</v>
      </c>
      <c r="N134" s="78">
        <v>1.5</v>
      </c>
      <c r="O134" s="78"/>
      <c r="P134" s="108">
        <v>0</v>
      </c>
    </row>
    <row r="135" spans="1:31" x14ac:dyDescent="0.2">
      <c r="A135" s="530" t="s">
        <v>10</v>
      </c>
      <c r="B135" s="579" t="s">
        <v>9</v>
      </c>
      <c r="C135" s="532" t="s">
        <v>121</v>
      </c>
      <c r="D135" s="138" t="s">
        <v>126</v>
      </c>
      <c r="E135" s="602"/>
      <c r="F135" s="602"/>
      <c r="G135" s="589"/>
      <c r="H135" s="151" t="s">
        <v>13</v>
      </c>
      <c r="I135" s="104"/>
      <c r="J135" s="105"/>
      <c r="K135" s="105"/>
      <c r="L135" s="109"/>
      <c r="M135" s="149">
        <v>2</v>
      </c>
      <c r="N135" s="150">
        <v>2</v>
      </c>
      <c r="O135" s="111"/>
      <c r="P135" s="112"/>
      <c r="Q135" s="89"/>
      <c r="R135" s="89"/>
      <c r="S135" s="89"/>
      <c r="T135" s="89"/>
      <c r="U135" s="89"/>
      <c r="V135" s="89"/>
      <c r="W135" s="89"/>
      <c r="X135" s="89"/>
      <c r="Y135" s="89"/>
      <c r="Z135" s="89"/>
      <c r="AA135" s="89"/>
      <c r="AB135" s="89"/>
      <c r="AC135" s="89"/>
      <c r="AD135" s="89"/>
      <c r="AE135" s="89"/>
    </row>
    <row r="136" spans="1:31" ht="13.5" thickBot="1" x14ac:dyDescent="0.25">
      <c r="A136" s="596"/>
      <c r="B136" s="597"/>
      <c r="C136" s="594"/>
      <c r="D136" s="139"/>
      <c r="E136" s="529"/>
      <c r="F136" s="529"/>
      <c r="G136" s="562"/>
      <c r="H136" s="103" t="s">
        <v>14</v>
      </c>
      <c r="I136" s="106"/>
      <c r="J136" s="78"/>
      <c r="K136" s="78"/>
      <c r="L136" s="110"/>
      <c r="M136" s="106"/>
      <c r="N136" s="78"/>
      <c r="O136" s="78"/>
      <c r="P136" s="108"/>
      <c r="Q136" s="89"/>
      <c r="R136" s="89"/>
      <c r="S136" s="89"/>
      <c r="T136" s="89"/>
      <c r="U136" s="89"/>
      <c r="V136" s="89"/>
      <c r="W136" s="89"/>
      <c r="X136" s="89"/>
      <c r="Y136" s="89"/>
      <c r="Z136" s="89"/>
      <c r="AA136" s="89"/>
      <c r="AB136" s="89"/>
      <c r="AC136" s="89"/>
      <c r="AD136" s="89"/>
      <c r="AE136" s="89"/>
    </row>
    <row r="137" spans="1:31" ht="12.75" customHeight="1" x14ac:dyDescent="0.2">
      <c r="A137" s="530" t="s">
        <v>10</v>
      </c>
      <c r="B137" s="579" t="s">
        <v>9</v>
      </c>
      <c r="C137" s="532" t="s">
        <v>122</v>
      </c>
      <c r="D137" s="586" t="s">
        <v>118</v>
      </c>
      <c r="E137" s="592"/>
      <c r="F137" s="543" t="s">
        <v>9</v>
      </c>
      <c r="G137" s="561"/>
      <c r="H137" s="94" t="s">
        <v>13</v>
      </c>
      <c r="I137" s="95"/>
      <c r="J137" s="96"/>
      <c r="K137" s="96"/>
      <c r="L137" s="124">
        <v>0</v>
      </c>
      <c r="M137" s="147">
        <v>36.15</v>
      </c>
      <c r="N137" s="148">
        <v>36.200000000000003</v>
      </c>
      <c r="O137" s="96"/>
      <c r="P137" s="135"/>
      <c r="Q137" s="89"/>
      <c r="R137" s="89"/>
      <c r="S137" s="89"/>
      <c r="T137" s="89"/>
      <c r="U137" s="89"/>
      <c r="V137" s="89"/>
      <c r="W137" s="89"/>
      <c r="X137" s="89"/>
      <c r="Y137" s="89"/>
      <c r="Z137" s="89"/>
      <c r="AA137" s="89"/>
      <c r="AB137" s="89"/>
      <c r="AC137" s="89"/>
      <c r="AD137" s="89"/>
      <c r="AE137" s="89"/>
    </row>
    <row r="138" spans="1:31" ht="13.5" thickBot="1" x14ac:dyDescent="0.25">
      <c r="A138" s="596"/>
      <c r="B138" s="597"/>
      <c r="C138" s="594"/>
      <c r="D138" s="588"/>
      <c r="E138" s="593"/>
      <c r="F138" s="595"/>
      <c r="G138" s="591"/>
      <c r="H138" s="76" t="s">
        <v>14</v>
      </c>
      <c r="I138" s="77">
        <v>0</v>
      </c>
      <c r="J138" s="78">
        <v>0</v>
      </c>
      <c r="K138" s="78"/>
      <c r="L138" s="107">
        <v>0</v>
      </c>
      <c r="M138" s="106">
        <v>36.15</v>
      </c>
      <c r="N138" s="78">
        <v>36.200000000000003</v>
      </c>
      <c r="O138" s="78"/>
      <c r="P138" s="108">
        <v>0</v>
      </c>
      <c r="Q138" s="89"/>
      <c r="R138" s="89"/>
      <c r="S138" s="89"/>
      <c r="T138" s="89"/>
      <c r="U138" s="89"/>
      <c r="V138" s="89"/>
      <c r="W138" s="89"/>
      <c r="X138" s="89"/>
      <c r="Y138" s="89"/>
      <c r="Z138" s="89"/>
      <c r="AA138" s="89"/>
      <c r="AB138" s="89"/>
      <c r="AC138" s="89"/>
      <c r="AD138" s="89"/>
      <c r="AE138" s="89"/>
    </row>
    <row r="139" spans="1:31" x14ac:dyDescent="0.2">
      <c r="A139" s="530" t="s">
        <v>10</v>
      </c>
      <c r="B139" s="579" t="s">
        <v>9</v>
      </c>
      <c r="C139" s="532" t="s">
        <v>75</v>
      </c>
      <c r="D139" s="586" t="s">
        <v>68</v>
      </c>
      <c r="E139" s="536"/>
      <c r="F139" s="543" t="s">
        <v>9</v>
      </c>
      <c r="G139" s="561"/>
      <c r="H139" s="81" t="s">
        <v>13</v>
      </c>
      <c r="I139" s="80"/>
      <c r="J139" s="79"/>
      <c r="K139" s="79"/>
      <c r="L139" s="64"/>
      <c r="M139" s="62">
        <v>10</v>
      </c>
      <c r="N139" s="79">
        <v>10</v>
      </c>
      <c r="O139" s="79"/>
      <c r="P139" s="63"/>
    </row>
    <row r="140" spans="1:31" ht="13.5" thickBot="1" x14ac:dyDescent="0.25">
      <c r="A140" s="531"/>
      <c r="B140" s="533"/>
      <c r="C140" s="533"/>
      <c r="D140" s="587"/>
      <c r="E140" s="537"/>
      <c r="F140" s="529"/>
      <c r="G140" s="562"/>
      <c r="H140" s="76" t="s">
        <v>14</v>
      </c>
      <c r="I140" s="77">
        <v>0</v>
      </c>
      <c r="J140" s="78">
        <v>0</v>
      </c>
      <c r="K140" s="78"/>
      <c r="L140" s="107">
        <v>0</v>
      </c>
      <c r="M140" s="106">
        <v>10</v>
      </c>
      <c r="N140" s="78">
        <v>10</v>
      </c>
      <c r="O140" s="78"/>
      <c r="P140" s="108">
        <v>0</v>
      </c>
    </row>
    <row r="141" spans="1:31" s="3" customFormat="1" ht="15.75" customHeight="1" thickBot="1" x14ac:dyDescent="0.25">
      <c r="A141" s="67" t="s">
        <v>9</v>
      </c>
      <c r="B141" s="68" t="s">
        <v>10</v>
      </c>
      <c r="C141" s="491" t="s">
        <v>15</v>
      </c>
      <c r="D141" s="492"/>
      <c r="E141" s="492"/>
      <c r="F141" s="492"/>
      <c r="G141" s="492"/>
      <c r="H141" s="590"/>
      <c r="I141" s="72">
        <f>J141+L141</f>
        <v>1455.25</v>
      </c>
      <c r="J141" s="73">
        <f>J138+J136+J134+J132+J130+J128+J126+J124+J122+J120+J118+J116+J114+J112+J110+J108+J106+J103+J101+J99+J97+J95+J93+J91+J89+J87+J85+J83+J81+J79+J77+J75+J73+J140+J71+J69+J67+J65+J63+J61+J59+J57+J55+J53+J51+J49+J47+J45</f>
        <v>1455.25</v>
      </c>
      <c r="K141" s="73">
        <f>K138+K136+K134+K132+K130+K128+K126+K124+K122+K120+K118+K116+K114+K112+K110+K108+K106+K103+K101+K99+K97+K95+K93+K91+K89+K87+K85+K83+K81+K79+K77+K75+K73+K140+K71+K69+K67+K65+K63+K61+K59+K57+K55+K53+K51+K49+K47+K45</f>
        <v>0</v>
      </c>
      <c r="L141" s="73">
        <f>L138+L136+L134+L132+L130+L128+L126+L124+L122+L120+L118+L116+L114+L112+L110+L108+L106+L103+L101+L99+L97+L95+L93+L91+L89+L87+L85+L83+L81+L79+L77+L75+L73+L140+L71+L69+L67+L65+L63+L61+L59+L57+L55+L53+L51+L49+L47+L45</f>
        <v>0</v>
      </c>
      <c r="M141" s="72">
        <f>N141+P141</f>
        <v>1915.4199999999998</v>
      </c>
      <c r="N141" s="73">
        <f>N138+N136+N134+N132+N130+N128+N126+N124+N122+N120+N118+N116+N114+N112+N110+N108+N106+N103+N101+N99+N97+N95+N93+N91+N89+N87+N85+N83+N81+N79+N77+N75+N73+N140+N71+N69+N67+N65+N63+N61+N59+N57+N55+N53+N51+N49+N47+N45</f>
        <v>1915.4199999999998</v>
      </c>
      <c r="O141" s="73">
        <f>O138+O136+O134+O132+O130+O128+O126+O124+O122+O120+O118+O116+O114+O112+O110+O108+O106+O103+O101+O99+O97+O95+O93+O91+O89+O87+O85+O83+O81+O79+O77+O75+O73+O140+O71+O69+O67+O65+O63+O61+O59+O57+O55+O53+O51+O49+O47+O45</f>
        <v>0</v>
      </c>
      <c r="P141" s="73">
        <f>P138+P136+P134+P132+P130+P128+P126+P124+P122+P120+P118+P116+P114+P112+P110+P108+P106+P103+P101+P99+P97+P95+P93+P91+P89+P87+P85+P83+P81+P79+P77+P75+P73+P140+P71+P69+P67+P65+P63+P61+P59+P57+P55+P53+P51+P49+P47+P45</f>
        <v>0</v>
      </c>
    </row>
    <row r="142" spans="1:31" s="3" customFormat="1" ht="15.75" customHeight="1" thickBot="1" x14ac:dyDescent="0.25">
      <c r="A142" s="74" t="s">
        <v>9</v>
      </c>
      <c r="B142" s="140" t="s">
        <v>10</v>
      </c>
      <c r="C142" s="583" t="s">
        <v>133</v>
      </c>
      <c r="D142" s="584"/>
      <c r="E142" s="584"/>
      <c r="F142" s="584"/>
      <c r="G142" s="584"/>
      <c r="H142" s="585"/>
      <c r="I142" s="141">
        <f>J142+L142</f>
        <v>13209.05</v>
      </c>
      <c r="J142" s="142">
        <f>J141+J42+J36+J32+J26</f>
        <v>13209.05</v>
      </c>
      <c r="K142" s="142">
        <f>K141+K137+K135+K133+K131+K129+K127+K125+K123+K121+K119+K117+K115+K113+K111+K109+K107+K104+K102+K100+K98+K96+K94+K92+K90+K88+K86+K84+K82+K80+K78+K76+K74+K72+K139+K70+K68+K66+K64+K62+K60+K58+K56+K54+K52+K50+K48+K46</f>
        <v>0</v>
      </c>
      <c r="L142" s="142">
        <f>L141+L137+L135+L133+L131+L129+L127+L125+L123+L121+L119+L117+L115+L113+L111+L109+L107+L104+L102+L100+L98+L96+L94+L92+L90+L88+L86+L84+L82+L80+L78+L76+L74+L72+L139+L70+L68+L66+L64+L62+L60+L58+L56+L54+L52+L50+L48+L46</f>
        <v>0</v>
      </c>
      <c r="M142" s="141">
        <f>N142+P142</f>
        <v>14182.619999999997</v>
      </c>
      <c r="N142" s="142">
        <f>N141+N42+N36+N32+N26</f>
        <v>14019.819999999998</v>
      </c>
      <c r="O142" s="142">
        <f>O141+O42+O36+O32+O26</f>
        <v>8823.2000000000025</v>
      </c>
      <c r="P142" s="142">
        <f>P141+P42+P36+P32+P26</f>
        <v>162.80000000000001</v>
      </c>
    </row>
  </sheetData>
  <mergeCells count="397">
    <mergeCell ref="A131:A132"/>
    <mergeCell ref="A129:A130"/>
    <mergeCell ref="A117:A118"/>
    <mergeCell ref="A119:A120"/>
    <mergeCell ref="A127:A128"/>
    <mergeCell ref="A121:A122"/>
    <mergeCell ref="A123:A124"/>
    <mergeCell ref="E127:E128"/>
    <mergeCell ref="E119:E120"/>
    <mergeCell ref="E121:E122"/>
    <mergeCell ref="E123:E124"/>
    <mergeCell ref="E125:E126"/>
    <mergeCell ref="D123:D124"/>
    <mergeCell ref="D125:D126"/>
    <mergeCell ref="C125:C126"/>
    <mergeCell ref="B129:B130"/>
    <mergeCell ref="E131:E132"/>
    <mergeCell ref="E129:E130"/>
    <mergeCell ref="B125:B126"/>
    <mergeCell ref="D121:D122"/>
    <mergeCell ref="E100:E101"/>
    <mergeCell ref="C96:C97"/>
    <mergeCell ref="E107:E108"/>
    <mergeCell ref="F102:F103"/>
    <mergeCell ref="E104:E106"/>
    <mergeCell ref="F104:F106"/>
    <mergeCell ref="E102:E103"/>
    <mergeCell ref="C100:C101"/>
    <mergeCell ref="D100:D101"/>
    <mergeCell ref="D104:D106"/>
    <mergeCell ref="C98:C99"/>
    <mergeCell ref="D98:D99"/>
    <mergeCell ref="D102:D103"/>
    <mergeCell ref="C102:C103"/>
    <mergeCell ref="F107:F108"/>
    <mergeCell ref="E90:E91"/>
    <mergeCell ref="F90:F91"/>
    <mergeCell ref="D92:D93"/>
    <mergeCell ref="E92:E93"/>
    <mergeCell ref="E94:E95"/>
    <mergeCell ref="E98:E99"/>
    <mergeCell ref="D96:D97"/>
    <mergeCell ref="F96:F97"/>
    <mergeCell ref="E96:E97"/>
    <mergeCell ref="C86:C87"/>
    <mergeCell ref="D94:D95"/>
    <mergeCell ref="C92:C93"/>
    <mergeCell ref="C94:C95"/>
    <mergeCell ref="D90:D91"/>
    <mergeCell ref="D88:D89"/>
    <mergeCell ref="D86:D87"/>
    <mergeCell ref="C88:C89"/>
    <mergeCell ref="C90:C91"/>
    <mergeCell ref="C82:C83"/>
    <mergeCell ref="D74:D75"/>
    <mergeCell ref="D76:D77"/>
    <mergeCell ref="D78:D79"/>
    <mergeCell ref="C74:C75"/>
    <mergeCell ref="C76:C77"/>
    <mergeCell ref="C78:C79"/>
    <mergeCell ref="D80:D81"/>
    <mergeCell ref="C84:C85"/>
    <mergeCell ref="D84:D85"/>
    <mergeCell ref="G88:G89"/>
    <mergeCell ref="G84:G85"/>
    <mergeCell ref="G82:G83"/>
    <mergeCell ref="E82:E83"/>
    <mergeCell ref="G80:G81"/>
    <mergeCell ref="F80:F81"/>
    <mergeCell ref="G86:G87"/>
    <mergeCell ref="D60:D61"/>
    <mergeCell ref="D56:D57"/>
    <mergeCell ref="D62:D63"/>
    <mergeCell ref="F58:F59"/>
    <mergeCell ref="D82:D83"/>
    <mergeCell ref="F70:F71"/>
    <mergeCell ref="G72:G73"/>
    <mergeCell ref="D70:D71"/>
    <mergeCell ref="D72:D73"/>
    <mergeCell ref="E70:E71"/>
    <mergeCell ref="E72:E73"/>
    <mergeCell ref="F78:F79"/>
    <mergeCell ref="F72:F73"/>
    <mergeCell ref="E68:E69"/>
    <mergeCell ref="G70:G71"/>
    <mergeCell ref="G62:G63"/>
    <mergeCell ref="E58:E59"/>
    <mergeCell ref="G90:G91"/>
    <mergeCell ref="E62:E63"/>
    <mergeCell ref="E60:E61"/>
    <mergeCell ref="G56:G57"/>
    <mergeCell ref="F56:F57"/>
    <mergeCell ref="G58:G59"/>
    <mergeCell ref="G60:G61"/>
    <mergeCell ref="F62:F63"/>
    <mergeCell ref="F60:F61"/>
    <mergeCell ref="E88:E89"/>
    <mergeCell ref="E84:E85"/>
    <mergeCell ref="E86:E87"/>
    <mergeCell ref="E74:E75"/>
    <mergeCell ref="E80:E81"/>
    <mergeCell ref="E76:E77"/>
    <mergeCell ref="F88:F89"/>
    <mergeCell ref="G74:G75"/>
    <mergeCell ref="F76:F77"/>
    <mergeCell ref="G78:G79"/>
    <mergeCell ref="F82:F83"/>
    <mergeCell ref="F84:F85"/>
    <mergeCell ref="F74:F75"/>
    <mergeCell ref="F86:F87"/>
    <mergeCell ref="G76:G77"/>
    <mergeCell ref="G94:G95"/>
    <mergeCell ref="G102:G103"/>
    <mergeCell ref="G98:G99"/>
    <mergeCell ref="G92:G93"/>
    <mergeCell ref="G104:G106"/>
    <mergeCell ref="G96:G97"/>
    <mergeCell ref="F92:F93"/>
    <mergeCell ref="F98:F99"/>
    <mergeCell ref="F94:F95"/>
    <mergeCell ref="F100:F101"/>
    <mergeCell ref="G127:G128"/>
    <mergeCell ref="G113:G114"/>
    <mergeCell ref="G115:G116"/>
    <mergeCell ref="G117:G118"/>
    <mergeCell ref="G109:G110"/>
    <mergeCell ref="G100:G101"/>
    <mergeCell ref="G111:G112"/>
    <mergeCell ref="G119:G120"/>
    <mergeCell ref="G121:G122"/>
    <mergeCell ref="G123:G124"/>
    <mergeCell ref="G107:G108"/>
    <mergeCell ref="F129:F130"/>
    <mergeCell ref="D133:D134"/>
    <mergeCell ref="F135:F136"/>
    <mergeCell ref="E133:E134"/>
    <mergeCell ref="E135:E136"/>
    <mergeCell ref="D127:D128"/>
    <mergeCell ref="D129:D130"/>
    <mergeCell ref="F127:F128"/>
    <mergeCell ref="C104:C106"/>
    <mergeCell ref="F125:F126"/>
    <mergeCell ref="F123:F124"/>
    <mergeCell ref="F119:F120"/>
    <mergeCell ref="F121:F122"/>
    <mergeCell ref="F117:F118"/>
    <mergeCell ref="E111:E112"/>
    <mergeCell ref="F113:F114"/>
    <mergeCell ref="E115:E116"/>
    <mergeCell ref="F109:F110"/>
    <mergeCell ref="F115:F116"/>
    <mergeCell ref="F111:F112"/>
    <mergeCell ref="E109:E110"/>
    <mergeCell ref="E113:E114"/>
    <mergeCell ref="E117:E118"/>
    <mergeCell ref="C115:C116"/>
    <mergeCell ref="D113:D114"/>
    <mergeCell ref="D119:D120"/>
    <mergeCell ref="D115:D116"/>
    <mergeCell ref="D117:D118"/>
    <mergeCell ref="A125:A126"/>
    <mergeCell ref="B123:B124"/>
    <mergeCell ref="C113:C114"/>
    <mergeCell ref="A115:A116"/>
    <mergeCell ref="C123:C124"/>
    <mergeCell ref="C121:C122"/>
    <mergeCell ref="B115:B116"/>
    <mergeCell ref="B117:B118"/>
    <mergeCell ref="C119:C120"/>
    <mergeCell ref="C117:C118"/>
    <mergeCell ref="A139:A140"/>
    <mergeCell ref="D131:D132"/>
    <mergeCell ref="A111:A112"/>
    <mergeCell ref="B111:B112"/>
    <mergeCell ref="C111:C112"/>
    <mergeCell ref="B121:B122"/>
    <mergeCell ref="B119:B120"/>
    <mergeCell ref="B139:B140"/>
    <mergeCell ref="C129:C130"/>
    <mergeCell ref="A137:A138"/>
    <mergeCell ref="B137:B138"/>
    <mergeCell ref="A135:A136"/>
    <mergeCell ref="A133:A134"/>
    <mergeCell ref="B133:B134"/>
    <mergeCell ref="C133:C134"/>
    <mergeCell ref="C135:C136"/>
    <mergeCell ref="C131:C132"/>
    <mergeCell ref="B127:B128"/>
    <mergeCell ref="B135:B136"/>
    <mergeCell ref="B131:B132"/>
    <mergeCell ref="C127:C128"/>
    <mergeCell ref="A113:A114"/>
    <mergeCell ref="D111:D112"/>
    <mergeCell ref="B113:B114"/>
    <mergeCell ref="C142:H142"/>
    <mergeCell ref="D139:D140"/>
    <mergeCell ref="E139:E140"/>
    <mergeCell ref="F139:F140"/>
    <mergeCell ref="D137:D138"/>
    <mergeCell ref="F133:F134"/>
    <mergeCell ref="G135:G136"/>
    <mergeCell ref="G133:G134"/>
    <mergeCell ref="B107:B108"/>
    <mergeCell ref="C141:H141"/>
    <mergeCell ref="G137:G138"/>
    <mergeCell ref="E137:E138"/>
    <mergeCell ref="C137:C138"/>
    <mergeCell ref="C139:C140"/>
    <mergeCell ref="G139:G140"/>
    <mergeCell ref="F137:F138"/>
    <mergeCell ref="C109:C110"/>
    <mergeCell ref="D109:D110"/>
    <mergeCell ref="C107:C108"/>
    <mergeCell ref="D107:D108"/>
    <mergeCell ref="G125:G126"/>
    <mergeCell ref="G129:G130"/>
    <mergeCell ref="G131:G132"/>
    <mergeCell ref="F131:F132"/>
    <mergeCell ref="A100:A101"/>
    <mergeCell ref="B100:B101"/>
    <mergeCell ref="A102:A103"/>
    <mergeCell ref="A104:A106"/>
    <mergeCell ref="A109:A110"/>
    <mergeCell ref="A107:A108"/>
    <mergeCell ref="B109:B110"/>
    <mergeCell ref="B102:B103"/>
    <mergeCell ref="A90:A91"/>
    <mergeCell ref="A92:A93"/>
    <mergeCell ref="A94:A95"/>
    <mergeCell ref="B98:B99"/>
    <mergeCell ref="B94:B95"/>
    <mergeCell ref="B96:B97"/>
    <mergeCell ref="A96:A97"/>
    <mergeCell ref="B90:B91"/>
    <mergeCell ref="A98:A99"/>
    <mergeCell ref="B92:B93"/>
    <mergeCell ref="B104:B106"/>
    <mergeCell ref="B88:B89"/>
    <mergeCell ref="B84:B85"/>
    <mergeCell ref="B82:B83"/>
    <mergeCell ref="A88:A89"/>
    <mergeCell ref="A86:A87"/>
    <mergeCell ref="A84:A85"/>
    <mergeCell ref="A82:A83"/>
    <mergeCell ref="B86:B87"/>
    <mergeCell ref="B64:B65"/>
    <mergeCell ref="A72:A73"/>
    <mergeCell ref="A70:A71"/>
    <mergeCell ref="B68:B69"/>
    <mergeCell ref="A68:A69"/>
    <mergeCell ref="B66:B67"/>
    <mergeCell ref="A66:A67"/>
    <mergeCell ref="A64:A65"/>
    <mergeCell ref="B72:B73"/>
    <mergeCell ref="B70:B71"/>
    <mergeCell ref="A74:A75"/>
    <mergeCell ref="B76:B77"/>
    <mergeCell ref="B74:B75"/>
    <mergeCell ref="A80:A81"/>
    <mergeCell ref="A76:A77"/>
    <mergeCell ref="A78:A79"/>
    <mergeCell ref="B78:B79"/>
    <mergeCell ref="B80:B81"/>
    <mergeCell ref="C68:C69"/>
    <mergeCell ref="C66:C67"/>
    <mergeCell ref="G64:G65"/>
    <mergeCell ref="C64:C65"/>
    <mergeCell ref="D64:D65"/>
    <mergeCell ref="G66:G67"/>
    <mergeCell ref="G68:G69"/>
    <mergeCell ref="F68:F69"/>
    <mergeCell ref="F66:F67"/>
    <mergeCell ref="E66:E67"/>
    <mergeCell ref="D68:D69"/>
    <mergeCell ref="D66:D67"/>
    <mergeCell ref="F64:F65"/>
    <mergeCell ref="E64:E65"/>
    <mergeCell ref="E78:E79"/>
    <mergeCell ref="C72:C73"/>
    <mergeCell ref="C70:C71"/>
    <mergeCell ref="C80:C81"/>
    <mergeCell ref="A44:A45"/>
    <mergeCell ref="B44:B45"/>
    <mergeCell ref="B56:B57"/>
    <mergeCell ref="C62:C63"/>
    <mergeCell ref="A58:A59"/>
    <mergeCell ref="A52:A53"/>
    <mergeCell ref="B52:B53"/>
    <mergeCell ref="A56:A57"/>
    <mergeCell ref="A54:A55"/>
    <mergeCell ref="B54:B55"/>
    <mergeCell ref="A62:A63"/>
    <mergeCell ref="B60:B61"/>
    <mergeCell ref="B58:B59"/>
    <mergeCell ref="B62:B63"/>
    <mergeCell ref="A60:A61"/>
    <mergeCell ref="A50:A51"/>
    <mergeCell ref="B50:B51"/>
    <mergeCell ref="A48:A49"/>
    <mergeCell ref="B46:B47"/>
    <mergeCell ref="B48:B49"/>
    <mergeCell ref="A46:A47"/>
    <mergeCell ref="C60:C61"/>
    <mergeCell ref="C58:C59"/>
    <mergeCell ref="B40:B41"/>
    <mergeCell ref="D40:D41"/>
    <mergeCell ref="F38:F39"/>
    <mergeCell ref="C42:H42"/>
    <mergeCell ref="E40:E41"/>
    <mergeCell ref="F44:F45"/>
    <mergeCell ref="E44:E45"/>
    <mergeCell ref="C56:C57"/>
    <mergeCell ref="D52:D53"/>
    <mergeCell ref="C48:C49"/>
    <mergeCell ref="D44:D45"/>
    <mergeCell ref="E46:E47"/>
    <mergeCell ref="F48:F49"/>
    <mergeCell ref="E48:E49"/>
    <mergeCell ref="D50:D51"/>
    <mergeCell ref="D54:D55"/>
    <mergeCell ref="G48:G49"/>
    <mergeCell ref="G50:G51"/>
    <mergeCell ref="E56:E57"/>
    <mergeCell ref="E52:E53"/>
    <mergeCell ref="E50:E51"/>
    <mergeCell ref="A27:P27"/>
    <mergeCell ref="A28:A29"/>
    <mergeCell ref="G44:G45"/>
    <mergeCell ref="F46:F47"/>
    <mergeCell ref="G46:G47"/>
    <mergeCell ref="D46:D47"/>
    <mergeCell ref="G54:G55"/>
    <mergeCell ref="C52:C53"/>
    <mergeCell ref="C54:C55"/>
    <mergeCell ref="D48:D49"/>
    <mergeCell ref="G52:G53"/>
    <mergeCell ref="F52:F53"/>
    <mergeCell ref="F50:F51"/>
    <mergeCell ref="E54:E55"/>
    <mergeCell ref="C50:C51"/>
    <mergeCell ref="F54:F55"/>
    <mergeCell ref="C44:C45"/>
    <mergeCell ref="C46:C47"/>
    <mergeCell ref="A38:A39"/>
    <mergeCell ref="B38:B39"/>
    <mergeCell ref="A43:P43"/>
    <mergeCell ref="F40:F41"/>
    <mergeCell ref="D38:D39"/>
    <mergeCell ref="C38:C39"/>
    <mergeCell ref="E28:E29"/>
    <mergeCell ref="G28:G29"/>
    <mergeCell ref="D6:D24"/>
    <mergeCell ref="G38:G39"/>
    <mergeCell ref="A40:A41"/>
    <mergeCell ref="G40:G41"/>
    <mergeCell ref="C40:C41"/>
    <mergeCell ref="G34:G35"/>
    <mergeCell ref="D34:D35"/>
    <mergeCell ref="C36:H36"/>
    <mergeCell ref="E38:E39"/>
    <mergeCell ref="A37:P37"/>
    <mergeCell ref="C34:C35"/>
    <mergeCell ref="E30:E31"/>
    <mergeCell ref="E34:E35"/>
    <mergeCell ref="F34:F35"/>
    <mergeCell ref="A33:P33"/>
    <mergeCell ref="B34:B35"/>
    <mergeCell ref="C30:C31"/>
    <mergeCell ref="F30:F31"/>
    <mergeCell ref="D30:D31"/>
    <mergeCell ref="A34:A35"/>
    <mergeCell ref="C6:C26"/>
    <mergeCell ref="F28:F29"/>
    <mergeCell ref="C28:C29"/>
    <mergeCell ref="D28:D29"/>
    <mergeCell ref="C2:C4"/>
    <mergeCell ref="E2:E4"/>
    <mergeCell ref="C32:H32"/>
    <mergeCell ref="G30:G31"/>
    <mergeCell ref="H6:H24"/>
    <mergeCell ref="A5:P5"/>
    <mergeCell ref="B6:B26"/>
    <mergeCell ref="B28:B29"/>
    <mergeCell ref="G2:G4"/>
    <mergeCell ref="A2:A4"/>
    <mergeCell ref="M3:M4"/>
    <mergeCell ref="B2:B4"/>
    <mergeCell ref="P3:P4"/>
    <mergeCell ref="F2:F4"/>
    <mergeCell ref="I3:I4"/>
    <mergeCell ref="D2:D4"/>
    <mergeCell ref="I2:L2"/>
    <mergeCell ref="N3:O3"/>
    <mergeCell ref="H2:H4"/>
    <mergeCell ref="M2:P2"/>
    <mergeCell ref="L3:L4"/>
    <mergeCell ref="J3:K3"/>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2023-03-02T09:07:10Z</cp:lastPrinted>
  <dcterms:created xsi:type="dcterms:W3CDTF">2004-05-19T10:48:48Z</dcterms:created>
  <dcterms:modified xsi:type="dcterms:W3CDTF">2023-04-07T08:38:47Z</dcterms:modified>
</cp:coreProperties>
</file>